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9215" windowHeight="562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2">'OTCHET'!$B$386:$H$407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<sst xmlns="http://schemas.openxmlformats.org/spreadsheetml/2006/main" count="3116" uniqueCount="1964">
  <si>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</si>
  <si>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</si>
  <si>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</si>
  <si>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</si>
  <si>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</si>
  <si>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</si>
  <si>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</si>
  <si>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</si>
  <si>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</si>
  <si>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</si>
  <si>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</si>
  <si>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</si>
  <si>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</si>
  <si>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</si>
  <si>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</si>
  <si>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</si>
  <si>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9492-756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</si>
  <si>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</si>
  <si>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</si>
  <si>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</si>
  <si>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</si>
  <si>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</si>
  <si>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</si>
  <si>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</si>
  <si>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</si>
  <si>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</si>
  <si>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</si>
  <si>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</si>
  <si>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</si>
  <si>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</si>
  <si>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</si>
  <si>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</si>
  <si>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</si>
  <si>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</si>
  <si>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</si>
  <si>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</si>
  <si>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</si>
  <si>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</si>
  <si>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</si>
  <si>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</si>
  <si>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</si>
  <si>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</si>
  <si>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</si>
  <si>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</si>
  <si>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</si>
  <si>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</si>
  <si>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</si>
  <si>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</si>
  <si>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</si>
  <si>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</si>
  <si>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</si>
  <si>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</si>
  <si>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</si>
  <si>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</si>
  <si>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</si>
  <si>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</si>
  <si>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</si>
  <si>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</si>
  <si>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</si>
  <si>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</si>
  <si>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</si>
  <si>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</si>
  <si>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</si>
  <si>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</si>
  <si>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</si>
  <si>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</si>
  <si>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</si>
  <si>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</si>
  <si>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</si>
  <si>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</si>
  <si>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</si>
  <si>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</si>
  <si>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</si>
  <si>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</si>
  <si>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</si>
  <si>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</si>
  <si>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</si>
  <si>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</si>
  <si>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</si>
  <si>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</si>
  <si>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</si>
  <si>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</si>
  <si>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</si>
  <si>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</si>
  <si>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</si>
  <si>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</si>
  <si>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</si>
  <si>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</si>
  <si>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</si>
  <si>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</si>
  <si>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</si>
  <si>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</si>
  <si>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</si>
  <si>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</si>
  <si>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</si>
  <si>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</si>
  <si>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</si>
  <si>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</si>
  <si>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</si>
  <si>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</si>
  <si>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</si>
  <si>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</si>
  <si>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</si>
  <si>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</si>
  <si>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</si>
  <si>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</si>
  <si>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</si>
  <si>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</si>
  <si>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</si>
  <si>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</si>
  <si>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</si>
  <si>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</si>
  <si>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</si>
  <si>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</si>
  <si>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</si>
  <si>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</si>
  <si>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</si>
  <si>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</si>
  <si>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</si>
  <si>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</si>
  <si>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</si>
  <si>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</si>
  <si>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</si>
  <si>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</si>
  <si>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</si>
  <si>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</si>
  <si>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</si>
  <si>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</si>
  <si>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</si>
  <si>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</si>
  <si>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</si>
  <si>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</si>
  <si>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</si>
  <si>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</si>
  <si>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</si>
  <si>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</si>
  <si>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</si>
  <si>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</si>
  <si>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</si>
  <si>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</si>
  <si>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</si>
  <si>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</si>
  <si>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</si>
  <si>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</si>
  <si>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</si>
  <si>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</si>
  <si>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</si>
  <si>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</si>
  <si>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</si>
  <si>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</si>
  <si>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</si>
  <si>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</si>
  <si>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</si>
  <si>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</si>
  <si>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</si>
  <si>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</si>
  <si>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</si>
  <si>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</si>
  <si>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</si>
  <si>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</si>
  <si>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</si>
  <si>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</si>
  <si>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</si>
  <si>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</si>
  <si>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</si>
  <si>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</si>
  <si>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</si>
  <si>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</si>
  <si>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</si>
  <si>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</si>
  <si>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</si>
  <si>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</si>
  <si>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</si>
  <si>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</si>
  <si>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</si>
  <si>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</si>
  <si>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</si>
  <si>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</si>
  <si>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</si>
  <si>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</si>
  <si>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</si>
  <si>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</si>
  <si>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</si>
  <si>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</si>
  <si>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</si>
  <si>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</si>
  <si>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</si>
  <si>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</si>
  <si>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</si>
  <si>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</si>
  <si>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</si>
  <si>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</si>
  <si>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</si>
  <si>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</si>
  <si>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</si>
  <si>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</si>
  <si>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</si>
  <si>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</si>
  <si>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</si>
  <si>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</si>
  <si>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</si>
  <si>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</si>
  <si>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</si>
  <si>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</si>
  <si>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</si>
  <si>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</si>
  <si>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</si>
  <si>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</si>
  <si>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</si>
  <si>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</si>
  <si>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</si>
  <si>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</si>
  <si>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</si>
  <si>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</si>
  <si>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</si>
  <si>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</si>
  <si>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</si>
  <si>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</si>
  <si>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</si>
  <si>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</si>
  <si>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</si>
  <si>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</si>
  <si>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</si>
  <si>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</si>
  <si>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</si>
  <si>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</si>
  <si>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</si>
  <si>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</si>
  <si>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</si>
  <si>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</si>
  <si>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</si>
  <si>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</si>
  <si>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</si>
  <si>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</si>
  <si>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</si>
  <si>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</si>
  <si>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</si>
  <si>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</si>
  <si>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</si>
  <si>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</si>
  <si>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</si>
  <si>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</si>
  <si>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</si>
  <si>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</si>
  <si>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</si>
  <si>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</si>
  <si>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</si>
  <si>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</si>
  <si>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</si>
  <si>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</si>
  <si>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</si>
  <si>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</si>
  <si>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</si>
  <si>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</si>
  <si>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</si>
  <si>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</si>
  <si>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</si>
  <si>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</si>
  <si>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</si>
  <si>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</si>
  <si>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</si>
  <si>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</si>
  <si>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</si>
  <si>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</si>
  <si>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</si>
  <si>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</si>
  <si>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</si>
  <si>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</si>
  <si>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</si>
  <si>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</si>
  <si>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</si>
  <si>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</si>
  <si>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</si>
  <si>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</si>
  <si>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</si>
  <si>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</si>
  <si>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</si>
  <si>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</si>
  <si>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</si>
  <si>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</si>
  <si>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</si>
  <si>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</si>
  <si>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</si>
  <si>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</si>
  <si>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</si>
  <si>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</si>
  <si>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</si>
  <si>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</si>
  <si>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</si>
  <si>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</si>
  <si>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</si>
  <si>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</si>
  <si>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</si>
  <si>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</si>
  <si>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</si>
  <si>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</si>
  <si>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</si>
  <si>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</si>
  <si>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</si>
  <si>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</si>
  <si>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</si>
  <si>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</si>
  <si>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</si>
  <si>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</si>
  <si>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</si>
  <si>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</si>
  <si>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</si>
  <si>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</si>
  <si>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</si>
  <si>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</si>
  <si>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</si>
  <si>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</si>
  <si>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</si>
  <si>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</si>
  <si>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</si>
  <si>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</si>
  <si>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</si>
  <si>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</si>
  <si>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</si>
  <si>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</si>
  <si>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</si>
  <si>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</si>
  <si>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</si>
  <si>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</si>
  <si>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</si>
  <si>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</si>
  <si>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</si>
  <si>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</si>
  <si>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</si>
  <si>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</si>
  <si>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</si>
  <si>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</si>
  <si>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</si>
  <si>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</si>
  <si>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</si>
  <si>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</si>
  <si>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</si>
  <si>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</si>
  <si>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</si>
  <si>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</si>
  <si>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</si>
  <si>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</si>
  <si>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</si>
  <si>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</si>
  <si>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</si>
  <si>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</si>
  <si>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</si>
  <si>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</si>
  <si>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</si>
  <si>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</si>
  <si>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</si>
  <si>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</si>
  <si>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</si>
  <si>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</si>
  <si>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</si>
  <si>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</si>
  <si>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</si>
  <si>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</si>
  <si>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</si>
  <si>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</si>
  <si>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</si>
  <si>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</si>
  <si>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</si>
  <si>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</si>
  <si>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</si>
  <si>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</si>
  <si>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</si>
  <si>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</si>
  <si>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</si>
  <si>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</si>
  <si>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</si>
  <si>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</si>
  <si>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</si>
  <si>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</si>
  <si>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</si>
  <si>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</si>
  <si>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</si>
  <si>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</si>
  <si>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</si>
  <si>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</si>
  <si>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</si>
  <si>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</si>
  <si>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</si>
  <si>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</si>
  <si>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</si>
  <si>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</si>
  <si>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</si>
  <si>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</si>
  <si>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</si>
  <si>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</si>
  <si>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</si>
  <si>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</si>
  <si>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</si>
  <si>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</si>
  <si>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</si>
  <si>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</si>
  <si>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</si>
  <si>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</si>
  <si>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</si>
  <si>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</si>
  <si>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</si>
  <si>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</si>
  <si>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</si>
  <si>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</si>
  <si>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</si>
  <si>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</si>
  <si>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</si>
  <si>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</si>
  <si>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</si>
  <si>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</si>
  <si>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</si>
  <si>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</si>
  <si>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</si>
  <si>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</si>
  <si>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</si>
  <si>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</si>
  <si>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</si>
  <si>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</si>
  <si>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</si>
  <si>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</si>
  <si>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</si>
  <si>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</si>
  <si>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</si>
  <si>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</si>
  <si>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</si>
  <si>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</si>
  <si>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</si>
  <si>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</si>
  <si>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</si>
  <si>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</si>
  <si>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</si>
  <si>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</si>
  <si>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</si>
  <si>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</si>
  <si>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</si>
  <si>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</si>
  <si>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</si>
  <si>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</si>
  <si>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</si>
  <si>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</si>
  <si>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</si>
  <si>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</si>
  <si>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</si>
  <si>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</si>
  <si>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</si>
  <si>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</si>
  <si>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</si>
  <si>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</si>
  <si>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</si>
  <si>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</si>
  <si>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</si>
  <si>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</si>
  <si>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</si>
  <si>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</si>
  <si>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</si>
  <si>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</si>
  <si>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</si>
  <si>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</si>
  <si>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</si>
  <si>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</si>
  <si>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</si>
  <si>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</si>
  <si>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</si>
  <si>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</si>
  <si>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</si>
  <si>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</si>
  <si>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</si>
  <si>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</si>
  <si>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</si>
  <si>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</si>
  <si>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</si>
  <si>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</si>
  <si>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</si>
  <si>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</si>
  <si>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</si>
  <si>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</si>
  <si>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</si>
  <si>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</si>
  <si>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</si>
  <si>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</si>
  <si>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</si>
  <si>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</si>
  <si>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</si>
  <si>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</si>
  <si>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</si>
  <si>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</si>
  <si>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</si>
  <si>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</si>
  <si>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</si>
  <si>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</si>
  <si>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</si>
  <si>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</si>
  <si>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</si>
  <si>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</si>
  <si>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</si>
  <si>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</si>
  <si>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</si>
  <si>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</si>
  <si>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</si>
  <si>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</si>
  <si>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</si>
  <si>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</si>
  <si>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</si>
  <si>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</si>
  <si>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</si>
  <si>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</si>
  <si>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</si>
  <si>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</si>
  <si>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</si>
  <si>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</si>
  <si>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</si>
  <si>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</si>
  <si>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</si>
  <si>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</si>
  <si>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</si>
  <si>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</si>
  <si>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</si>
  <si>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</si>
  <si>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</si>
  <si>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</si>
  <si>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</si>
  <si>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</si>
  <si>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</si>
  <si>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</si>
  <si>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</si>
  <si>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КОМИСИЯ ЗА РЕГУЛИРАНЕ НА СЪОБЩЕНИЯТА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</si>
  <si>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</si>
  <si>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</si>
  <si>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</si>
  <si>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</si>
  <si>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</si>
  <si>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</si>
  <si>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</si>
  <si>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</si>
  <si>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</si>
  <si>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</si>
  <si>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</si>
  <si>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</si>
  <si>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</si>
  <si>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</si>
  <si>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</si>
  <si>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</si>
  <si>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</si>
  <si>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</si>
  <si>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</si>
  <si>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</si>
  <si>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</si>
  <si>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</si>
  <si>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</si>
  <si>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</si>
  <si>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</si>
  <si>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</si>
  <si>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</si>
  <si>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</si>
  <si>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</si>
  <si>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</si>
  <si>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</si>
  <si>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</si>
  <si>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</si>
  <si>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</si>
  <si>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</si>
  <si>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</si>
  <si>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</si>
  <si>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</si>
  <si>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</si>
  <si>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</si>
  <si>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</si>
  <si>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</si>
  <si>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</si>
  <si>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</si>
  <si>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</si>
  <si>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</si>
  <si>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</si>
  <si>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</si>
  <si>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</si>
  <si>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</si>
  <si>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</si>
  <si>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</si>
  <si>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</si>
  <si>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</si>
  <si>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</si>
  <si>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</si>
  <si>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</si>
  <si>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</si>
  <si>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</si>
  <si>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</si>
  <si>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</si>
  <si>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</si>
  <si>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</si>
  <si>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</si>
  <si>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</si>
  <si>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</si>
  <si>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</si>
  <si>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</si>
  <si>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</si>
  <si>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</si>
  <si>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</si>
  <si>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</si>
  <si>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</si>
  <si>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</si>
  <si>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</si>
  <si>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</si>
  <si>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</si>
  <si>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</si>
  <si>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</si>
  <si>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</si>
  <si>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</si>
  <si>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</si>
  <si>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</si>
  <si>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</si>
  <si>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</si>
  <si>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</si>
  <si>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</si>
  <si>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</si>
  <si>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</si>
  <si>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</si>
  <si>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</si>
  <si>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</si>
  <si>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</si>
  <si>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</si>
  <si>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</si>
  <si>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</si>
  <si>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</si>
  <si>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</si>
  <si>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</si>
  <si>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</si>
  <si>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</si>
  <si>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</si>
  <si>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</si>
  <si>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</si>
  <si>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</si>
  <si>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</si>
  <si>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</si>
  <si>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</si>
  <si>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</si>
  <si>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</si>
  <si>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</si>
  <si>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</si>
  <si>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</si>
  <si>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</si>
  <si>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</si>
  <si>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</si>
  <si>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</si>
  <si>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</si>
  <si>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</si>
  <si>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</si>
  <si>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</si>
  <si>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</si>
  <si>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</si>
  <si>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</si>
  <si>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</si>
  <si>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</si>
  <si>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</si>
  <si>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</si>
  <si>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</si>
  <si>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</si>
  <si>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</si>
  <si>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</si>
  <si>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</si>
  <si>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</si>
  <si>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</si>
  <si>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</si>
  <si>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</si>
  <si>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</si>
  <si>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</si>
  <si>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</si>
  <si>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</si>
  <si>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</si>
  <si>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</si>
  <si>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</si>
  <si>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</si>
  <si>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</si>
  <si>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</si>
  <si>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</si>
  <si>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</si>
  <si>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</si>
  <si>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</si>
  <si>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</si>
  <si>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</si>
  <si>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</si>
  <si>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</si>
  <si>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</si>
  <si>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</si>
  <si>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</si>
  <si>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</si>
  <si>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</si>
  <si>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</si>
  <si>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</si>
  <si>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</si>
  <si>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</si>
  <si>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</si>
  <si>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</si>
  <si>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</si>
  <si>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</si>
  <si>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</si>
  <si>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</si>
  <si>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</si>
  <si>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</si>
  <si>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</si>
  <si>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</si>
  <si>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</si>
  <si>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</si>
  <si>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</si>
  <si>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</si>
  <si>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</si>
  <si>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</si>
  <si>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</si>
  <si>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</si>
  <si>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</si>
  <si>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</si>
  <si>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</si>
  <si>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</si>
  <si>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</si>
  <si>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</si>
  <si>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</si>
  <si>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</si>
  <si>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</si>
  <si>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</si>
  <si>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</si>
  <si>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</si>
  <si>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</si>
  <si>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</si>
  <si>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</si>
  <si>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</si>
  <si>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</si>
  <si>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</si>
  <si>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</si>
  <si>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</si>
  <si>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</si>
  <si>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</si>
  <si>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</si>
  <si>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</si>
  <si>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</si>
  <si>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</si>
  <si>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</si>
  <si>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</si>
  <si>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</si>
  <si>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</si>
  <si>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</si>
  <si>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</si>
  <si>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</si>
  <si>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</si>
  <si>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</si>
  <si>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</si>
  <si>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</si>
  <si>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</si>
  <si>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</si>
  <si>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</si>
  <si>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</si>
  <si>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</si>
  <si>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</si>
  <si>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</si>
  <si>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</si>
  <si>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</si>
  <si>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</si>
  <si>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</si>
  <si>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</si>
  <si>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</si>
  <si>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</si>
  <si>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 xml:space="preserve">           по служебни правоотношения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</si>
  <si>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</si>
  <si>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</si>
  <si>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</si>
  <si>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</si>
  <si>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</si>
  <si>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</si>
  <si>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</si>
  <si>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</si>
  <si>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</si>
  <si>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</si>
  <si>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</si>
  <si>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</si>
  <si>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</si>
  <si>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</si>
  <si>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</si>
  <si>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</si>
  <si>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</si>
  <si>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</si>
  <si>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</si>
  <si>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</si>
  <si>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</si>
  <si>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</si>
  <si>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</si>
  <si>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</si>
  <si>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</si>
  <si>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</si>
  <si>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</si>
  <si>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</si>
  <si>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</si>
  <si>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98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</si>
  <si>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</si>
  <si>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</si>
  <si>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</si>
  <si>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</si>
  <si>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</si>
  <si>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</si>
  <si>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</si>
  <si>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</si>
  <si>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</si>
  <si>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</si>
  <si>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</si>
  <si>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</si>
  <si>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</si>
  <si>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</si>
  <si>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</si>
  <si>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</si>
  <si>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</si>
  <si>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</si>
  <si>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</si>
  <si>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</si>
  <si>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</si>
  <si>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</si>
  <si>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</si>
  <si>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</si>
  <si>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</si>
  <si>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</si>
  <si>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</si>
  <si>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</si>
  <si>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</si>
  <si>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</si>
  <si>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</si>
  <si>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</si>
  <si>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</si>
  <si>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</si>
  <si>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</si>
  <si>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</si>
  <si>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</si>
  <si>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</si>
  <si>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</si>
  <si>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</si>
  <si>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</si>
  <si>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</si>
  <si>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</si>
  <si>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</si>
  <si>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</si>
  <si>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</si>
  <si>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</si>
  <si>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</si>
  <si>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</si>
  <si>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</si>
  <si>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</si>
  <si>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</si>
  <si>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</si>
  <si>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</si>
  <si>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</si>
  <si>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</si>
  <si>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</si>
  <si>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</si>
  <si>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</si>
  <si>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</si>
  <si>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</si>
  <si>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</si>
  <si>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</si>
  <si>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</si>
  <si>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</si>
  <si>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</si>
  <si>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</si>
  <si>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</si>
  <si>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</si>
  <si>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</si>
  <si>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</si>
  <si>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</si>
  <si>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</si>
  <si>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</si>
  <si>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</si>
  <si>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</si>
  <si>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</si>
  <si>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</si>
  <si>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</si>
  <si>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</si>
  <si>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</si>
  <si>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</si>
  <si>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</si>
  <si>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</si>
  <si>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</si>
  <si>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</si>
  <si>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</si>
  <si>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</si>
  <si>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</si>
  <si>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</si>
  <si>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</si>
  <si>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</si>
  <si>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</si>
  <si>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</si>
  <si>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</si>
  <si>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</si>
  <si>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</si>
  <si>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</si>
  <si>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</si>
  <si>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</si>
  <si>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</si>
  <si>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</si>
  <si>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</si>
  <si>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</si>
  <si>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</si>
  <si>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</si>
  <si>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</si>
  <si>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</si>
  <si>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</si>
  <si>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</si>
  <si>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</si>
  <si>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</si>
  <si>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</si>
  <si>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</si>
  <si>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</si>
  <si>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</si>
  <si>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</si>
  <si>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</si>
  <si>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</si>
  <si>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</si>
  <si>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</si>
  <si>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</si>
  <si>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</si>
  <si>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</si>
  <si>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</si>
  <si>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</si>
  <si>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</si>
  <si>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</si>
  <si>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</si>
  <si>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</si>
  <si>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</si>
  <si>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</si>
  <si>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</si>
  <si>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</si>
  <si>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</si>
  <si>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</si>
  <si>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</si>
  <si>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</si>
  <si>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</si>
  <si>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</si>
  <si>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</si>
  <si>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</si>
  <si>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</si>
  <si>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</si>
  <si>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</si>
  <si>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</si>
  <si>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</si>
  <si>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</si>
  <si>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</si>
  <si>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</si>
  <si>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</si>
  <si>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</si>
  <si>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</si>
  <si>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</si>
  <si>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</si>
  <si>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</si>
  <si>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</si>
  <si>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</si>
  <si>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</si>
  <si>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</si>
  <si>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</si>
  <si>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</si>
  <si>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</si>
  <si>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</si>
  <si>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</si>
  <si>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</si>
  <si>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</si>
  <si>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</si>
  <si>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</si>
  <si>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</si>
  <si>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</si>
  <si>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</si>
  <si>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</si>
  <si>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</si>
  <si>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</si>
  <si>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</si>
  <si>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</si>
  <si>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</si>
  <si>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</si>
  <si>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</si>
  <si>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</si>
  <si>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</si>
  <si>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</si>
  <si>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</si>
  <si>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</si>
  <si>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</si>
  <si>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</si>
  <si>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</si>
  <si>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</si>
  <si>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</si>
  <si>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</si>
  <si>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</si>
  <si>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</si>
  <si>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</si>
  <si>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</si>
  <si>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</si>
  <si>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</si>
  <si>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</si>
  <si>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</si>
  <si>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</si>
  <si>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</si>
  <si>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</si>
  <si>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</si>
  <si>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</si>
  <si>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</si>
  <si>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</si>
  <si>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</si>
  <si>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</si>
  <si>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</si>
  <si>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</si>
  <si>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</si>
  <si>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</si>
  <si>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</si>
  <si>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</si>
  <si>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</si>
  <si>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</si>
  <si>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</si>
  <si>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</si>
  <si>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</si>
  <si>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</si>
  <si>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</si>
  <si>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</si>
  <si>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</si>
  <si>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</si>
  <si>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</si>
  <si>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</si>
  <si>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</si>
  <si>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</si>
  <si>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</si>
  <si>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</si>
  <si>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</si>
  <si>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</si>
  <si>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</si>
  <si>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</si>
  <si>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</si>
  <si>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</si>
  <si>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</si>
  <si>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</si>
  <si>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</si>
  <si>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</si>
  <si>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</si>
  <si>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</si>
  <si>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</si>
  <si>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</si>
  <si>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</si>
  <si>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</si>
  <si>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</si>
  <si>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</si>
  <si>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</si>
  <si>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</si>
  <si>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</si>
  <si>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</si>
  <si>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</si>
  <si>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</si>
  <si>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</si>
  <si>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</si>
  <si>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</si>
  <si>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</si>
  <si>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</si>
  <si>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</si>
  <si>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</si>
  <si>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</si>
  <si>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</si>
  <si>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</si>
  <si>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</si>
  <si>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</si>
  <si>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</si>
  <si>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</si>
  <si>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</si>
  <si>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</si>
  <si>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</si>
  <si>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</si>
  <si>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</si>
  <si>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</si>
  <si>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</si>
  <si>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</si>
  <si>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</si>
  <si>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</si>
  <si>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</si>
  <si>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</si>
  <si>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</si>
  <si>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</si>
  <si>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</si>
  <si>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</si>
  <si>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</si>
  <si>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</si>
  <si>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</si>
  <si>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</si>
  <si>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</si>
  <si>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</si>
  <si>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</si>
  <si>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</si>
  <si>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</si>
  <si>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</si>
  <si>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</si>
  <si>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</si>
  <si>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</si>
  <si>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</si>
  <si>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</si>
  <si>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</si>
  <si>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</si>
  <si>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</si>
  <si>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</si>
  <si>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</si>
  <si>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</si>
  <si>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</si>
  <si>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</si>
  <si>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</si>
  <si>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</si>
  <si>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</si>
  <si>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</si>
  <si>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</si>
  <si>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</si>
  <si>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</si>
  <si>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</si>
  <si>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</si>
  <si>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</si>
  <si>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</si>
  <si>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</si>
  <si>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</si>
  <si>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</si>
  <si>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</si>
  <si>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</si>
  <si>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</si>
  <si>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</si>
  <si>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</si>
  <si>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</si>
  <si>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</si>
  <si>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</si>
  <si>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</si>
  <si>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</si>
  <si>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</si>
  <si>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</si>
  <si>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</si>
  <si>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</si>
  <si>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</si>
  <si>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</si>
  <si>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</si>
  <si>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</si>
  <si>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</si>
  <si>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</si>
  <si>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</si>
  <si>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</si>
  <si>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</si>
  <si>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</si>
  <si>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</si>
  <si>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</si>
  <si>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</si>
  <si>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</si>
  <si>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</si>
  <si>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</si>
  <si>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</si>
  <si>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</si>
  <si>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</si>
  <si>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</si>
  <si>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</si>
  <si>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С. Йорданова</t>
  </si>
  <si>
    <t>С. Маджарова</t>
  </si>
  <si>
    <t>д-р В. Божков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</si>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</sst>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.00000"/>
    <numFmt numFmtId="192" formatCode="#,##0\ &quot;ea&quot;;\-#,##0\ &quot;ea&quot;"/>
    <numFmt numFmtId="193" formatCode="#,##0\ &quot;ea&quot;;[Red]\-#,##0\ &quot;ea&quot;"/>
    <numFmt numFmtId="194" formatCode="#,##0.00\ &quot;ea&quot;;\-#,##0.00\ &quot;ea&quot;"/>
    <numFmt numFmtId="195" formatCode="#,##0.00\ &quot;ea&quot;;[Red]\-#,##0.00\ &quot;ea&quot;"/>
    <numFmt numFmtId="196" formatCode="_-* #,##0\ &quot;ea&quot;_-;\-* #,##0\ &quot;ea&quot;_-;_-* &quot;-&quot;\ &quot;ea&quot;_-;_-@_-"/>
    <numFmt numFmtId="197" formatCode="_-* #,##0\ _e_a_-;\-* #,##0\ _e_a_-;_-* &quot;-&quot;\ _e_a_-;_-@_-"/>
    <numFmt numFmtId="198" formatCode="_-* #,##0.00\ &quot;ea&quot;_-;\-* #,##0.00\ &quot;ea&quot;_-;_-* &quot;-&quot;??\ &quot;ea&quot;_-;_-@_-"/>
    <numFmt numFmtId="199" formatCode="_-* #,##0.00\ _e_a_-;\-* #,##0.00\ _e_a_-;_-* &quot;-&quot;??\ _e_a_-;_-@_-"/>
    <numFmt numFmtId="200" formatCode="#,##0.0"/>
    <numFmt numFmtId="201" formatCode="_-* #,##0.0\ _ë_â_-;\-* #,##0.0\ _ë_â_-;_-* &quot;-&quot;??\ _ë_â_-;_-@_-"/>
    <numFmt numFmtId="202" formatCode="_-* #,##0\ _ë_â_-;\-* #,##0\ _ë_â_-;_-* &quot;-&quot;??\ _ë_â_-;_-@_-"/>
    <numFmt numFmtId="203" formatCode="#,##0\ &quot;лв.&quot;;\-#,##0\ &quot;лв.&quot;"/>
    <numFmt numFmtId="204" formatCode="#,##0\ &quot;лв.&quot;;[Red]\-#,##0\ &quot;лв.&quot;"/>
    <numFmt numFmtId="205" formatCode="#,##0.00\ &quot;лв.&quot;;\-#,##0.00\ &quot;лв.&quot;"/>
    <numFmt numFmtId="206" formatCode="#,##0.00\ &quot;лв.&quot;;[Red]\-#,##0.00\ &quot;лв.&quot;"/>
    <numFmt numFmtId="207" formatCode="_-* #,##0\ &quot;лв.&quot;_-;\-* #,##0\ &quot;лв.&quot;_-;_-* &quot;-&quot;\ &quot;лв.&quot;_-;_-@_-"/>
    <numFmt numFmtId="208" formatCode="_-* #,##0\ _л_в_._-;\-* #,##0\ _л_в_._-;_-* &quot;-&quot;\ _л_в_._-;_-@_-"/>
    <numFmt numFmtId="209" formatCode="_-* #,##0.00\ &quot;лв.&quot;_-;\-* #,##0.00\ &quot;лв.&quot;_-;_-* &quot;-&quot;??\ &quot;лв.&quot;_-;_-@_-"/>
    <numFmt numFmtId="210" formatCode="_-* #,##0.00\ _л_в_._-;\-* #,##0.00\ _л_в_._-;_-* &quot;-&quot;??\ _л_в_.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Hebar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4" borderId="0" applyNumberFormat="0" applyBorder="0" applyAlignment="0" applyProtection="0"/>
    <xf numFmtId="0" fontId="118" fillId="6" borderId="0" applyNumberFormat="0" applyBorder="0" applyAlignment="0" applyProtection="0"/>
    <xf numFmtId="0" fontId="118" fillId="3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6" borderId="0" applyNumberFormat="0" applyBorder="0" applyAlignment="0" applyProtection="0"/>
    <xf numFmtId="0" fontId="118" fillId="4" borderId="0" applyNumberFormat="0" applyBorder="0" applyAlignment="0" applyProtection="0"/>
    <xf numFmtId="0" fontId="119" fillId="6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8" borderId="0" applyNumberFormat="0" applyBorder="0" applyAlignment="0" applyProtection="0"/>
    <xf numFmtId="0" fontId="119" fillId="6" borderId="0" applyNumberFormat="0" applyBorder="0" applyAlignment="0" applyProtection="0"/>
    <xf numFmtId="0" fontId="119" fillId="3" borderId="0" applyNumberFormat="0" applyBorder="0" applyAlignment="0" applyProtection="0"/>
    <xf numFmtId="0" fontId="119" fillId="11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19" fillId="14" borderId="0" applyNumberFormat="0" applyBorder="0" applyAlignment="0" applyProtection="0"/>
    <xf numFmtId="0" fontId="120" fillId="15" borderId="0" applyNumberFormat="0" applyBorder="0" applyAlignment="0" applyProtection="0"/>
    <xf numFmtId="0" fontId="121" fillId="16" borderId="1" applyNumberFormat="0" applyAlignment="0" applyProtection="0"/>
    <xf numFmtId="0" fontId="122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6" borderId="0" applyNumberFormat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0" fontId="128" fillId="7" borderId="1" applyNumberFormat="0" applyAlignment="0" applyProtection="0"/>
    <xf numFmtId="0" fontId="129" fillId="0" borderId="6" applyNumberFormat="0" applyFill="0" applyAlignment="0" applyProtection="0"/>
    <xf numFmtId="0" fontId="130" fillId="7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3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4" borderId="7" applyNumberFormat="0" applyFont="0" applyAlignment="0" applyProtection="0"/>
    <xf numFmtId="0" fontId="132" fillId="16" borderId="8" applyNumberFormat="0" applyAlignment="0" applyProtection="0"/>
    <xf numFmtId="9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9" applyNumberFormat="0" applyFill="0" applyAlignment="0" applyProtection="0"/>
    <xf numFmtId="0" fontId="129" fillId="0" borderId="0" applyNumberFormat="0" applyFill="0" applyBorder="0" applyAlignment="0" applyProtection="0"/>
  </cellStyleXfs>
  <cellXfs count="1225">
    <xf numFmtId="0" fontId="0" fillId="0" borderId="0" xfId="0" applyAlignment="1">
      <alignment/>
    </xf>
    <xf numFmtId="188" fontId="9" fillId="0" borderId="0" xfId="0" applyNumberFormat="1" applyFont="1" applyBorder="1" applyAlignment="1" applyProtection="1">
      <alignment/>
      <protection locked="0"/>
    </xf>
    <xf numFmtId="188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88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88" fontId="4" fillId="0" borderId="15" xfId="0" applyNumberFormat="1" applyFont="1" applyFill="1" applyBorder="1" applyAlignment="1" applyProtection="1">
      <alignment/>
      <protection locked="0"/>
    </xf>
    <xf numFmtId="188" fontId="4" fillId="0" borderId="16" xfId="0" applyNumberFormat="1" applyFont="1" applyFill="1" applyBorder="1" applyAlignment="1" applyProtection="1">
      <alignment/>
      <protection locked="0"/>
    </xf>
    <xf numFmtId="188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88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88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88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88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88" fontId="10" fillId="0" borderId="0" xfId="0" applyNumberFormat="1" applyFont="1" applyBorder="1" applyAlignment="1" applyProtection="1" quotePrefix="1">
      <alignment horizontal="left"/>
      <protection locked="0"/>
    </xf>
    <xf numFmtId="188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88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88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88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88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88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88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87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88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88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88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88" fontId="18" fillId="0" borderId="22" xfId="58" applyNumberFormat="1" applyFont="1" applyFill="1" applyBorder="1" applyAlignment="1">
      <alignment horizontal="right" vertical="center"/>
      <protection/>
    </xf>
    <xf numFmtId="188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14" borderId="0" xfId="55" applyNumberFormat="1" applyFont="1" applyFill="1" applyAlignment="1">
      <alignment vertical="center"/>
      <protection/>
    </xf>
    <xf numFmtId="1" fontId="39" fillId="19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14" borderId="0" xfId="55" applyFont="1" applyFill="1" applyAlignment="1">
      <alignment vertical="center"/>
      <protection/>
    </xf>
    <xf numFmtId="0" fontId="15" fillId="19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18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18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19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14" borderId="0" xfId="55" applyFont="1" applyFill="1" applyAlignment="1">
      <alignment vertical="center"/>
      <protection/>
    </xf>
    <xf numFmtId="0" fontId="18" fillId="19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20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1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20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20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88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88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88" fontId="15" fillId="0" borderId="0" xfId="58" applyNumberFormat="1" applyFont="1" applyFill="1" applyProtection="1">
      <alignment/>
      <protection locked="0"/>
    </xf>
    <xf numFmtId="188" fontId="15" fillId="0" borderId="0" xfId="58" applyNumberFormat="1" applyFont="1" applyFill="1">
      <alignment/>
      <protection/>
    </xf>
    <xf numFmtId="188" fontId="15" fillId="0" borderId="0" xfId="58" applyNumberFormat="1" applyFont="1" applyFill="1" applyBorder="1">
      <alignment/>
      <protection/>
    </xf>
    <xf numFmtId="188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18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21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21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19" borderId="0" xfId="55" applyFont="1" applyFill="1" applyAlignment="1">
      <alignment vertical="center"/>
      <protection/>
    </xf>
    <xf numFmtId="0" fontId="46" fillId="1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1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1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22" borderId="57" xfId="55" applyNumberFormat="1" applyFont="1" applyFill="1" applyBorder="1" applyAlignment="1" applyProtection="1">
      <alignment vertical="center"/>
      <protection/>
    </xf>
    <xf numFmtId="3" fontId="47" fillId="1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22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22" borderId="59" xfId="55" applyNumberFormat="1" applyFont="1" applyFill="1" applyBorder="1" applyAlignment="1" applyProtection="1">
      <alignment horizontal="right" vertical="center"/>
      <protection/>
    </xf>
    <xf numFmtId="3" fontId="15" fillId="22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22" borderId="46" xfId="55" applyNumberFormat="1" applyFont="1" applyFill="1" applyBorder="1" applyAlignment="1" applyProtection="1">
      <alignment horizontal="right" vertical="center"/>
      <protection/>
    </xf>
    <xf numFmtId="0" fontId="22" fillId="20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22" borderId="60" xfId="55" applyNumberFormat="1" applyFont="1" applyFill="1" applyBorder="1" applyAlignment="1" applyProtection="1">
      <alignment horizontal="right" vertical="center"/>
      <protection/>
    </xf>
    <xf numFmtId="3" fontId="15" fillId="22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20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16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20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88" fontId="15" fillId="0" borderId="29" xfId="55" applyNumberFormat="1" applyFont="1" applyBorder="1" applyAlignment="1" quotePrefix="1">
      <alignment horizontal="center" vertical="center"/>
      <protection/>
    </xf>
    <xf numFmtId="188" fontId="15" fillId="0" borderId="21" xfId="55" applyNumberFormat="1" applyFont="1" applyBorder="1" applyAlignment="1" quotePrefix="1">
      <alignment horizontal="center" vertical="center" wrapText="1"/>
      <protection/>
    </xf>
    <xf numFmtId="188" fontId="15" fillId="0" borderId="0" xfId="55" applyNumberFormat="1" applyFont="1" applyBorder="1" applyAlignment="1">
      <alignment vertical="center"/>
      <protection/>
    </xf>
    <xf numFmtId="188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88" fontId="22" fillId="0" borderId="0" xfId="58" applyNumberFormat="1" applyFont="1" applyFill="1" applyBorder="1">
      <alignment/>
      <protection/>
    </xf>
    <xf numFmtId="188" fontId="22" fillId="0" borderId="0" xfId="58" applyNumberFormat="1" applyFont="1" applyFill="1" applyBorder="1" applyProtection="1">
      <alignment/>
      <protection locked="0"/>
    </xf>
    <xf numFmtId="188" fontId="22" fillId="0" borderId="0" xfId="58" applyNumberFormat="1" applyFont="1" applyFill="1">
      <alignment/>
      <protection/>
    </xf>
    <xf numFmtId="188" fontId="22" fillId="0" borderId="0" xfId="58" applyNumberFormat="1" applyFont="1" applyFill="1" applyProtection="1">
      <alignment/>
      <protection locked="0"/>
    </xf>
    <xf numFmtId="188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88" fontId="15" fillId="0" borderId="0" xfId="58" applyNumberFormat="1" applyFont="1" applyFill="1" applyBorder="1">
      <alignment/>
      <protection/>
    </xf>
    <xf numFmtId="188" fontId="15" fillId="0" borderId="0" xfId="58" applyNumberFormat="1" applyFont="1" applyFill="1" applyBorder="1" applyProtection="1">
      <alignment/>
      <protection locked="0"/>
    </xf>
    <xf numFmtId="188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88" fontId="15" fillId="0" borderId="0" xfId="55" applyNumberFormat="1" applyFont="1" applyBorder="1" applyAlignment="1" applyProtection="1">
      <alignment vertical="center"/>
      <protection locked="0"/>
    </xf>
    <xf numFmtId="0" fontId="15" fillId="19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18" borderId="0" xfId="55" applyFont="1" applyFill="1" applyBorder="1" applyAlignment="1" applyProtection="1">
      <alignment vertical="center"/>
      <protection locked="0"/>
    </xf>
    <xf numFmtId="3" fontId="15" fillId="18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18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23" borderId="0" xfId="55" applyFont="1" applyFill="1" applyAlignment="1">
      <alignment vertical="center"/>
      <protection/>
    </xf>
    <xf numFmtId="0" fontId="15" fillId="23" borderId="0" xfId="55" applyFont="1" applyFill="1" applyAlignment="1">
      <alignment vertical="center" wrapText="1"/>
      <protection/>
    </xf>
    <xf numFmtId="0" fontId="15" fillId="23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21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21" borderId="0" xfId="55" applyFont="1" applyFill="1" applyBorder="1">
      <alignment/>
      <protection/>
    </xf>
    <xf numFmtId="3" fontId="35" fillId="21" borderId="0" xfId="55" applyNumberFormat="1" applyFont="1" applyFill="1" applyBorder="1" applyAlignment="1">
      <alignment horizontal="right"/>
      <protection/>
    </xf>
    <xf numFmtId="0" fontId="38" fillId="21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21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21" borderId="18" xfId="55" applyFont="1" applyFill="1" applyBorder="1" applyAlignment="1">
      <alignment horizontal="center" vertical="center"/>
      <protection/>
    </xf>
    <xf numFmtId="0" fontId="43" fillId="21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1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19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22" borderId="58" xfId="55" applyNumberFormat="1" applyFont="1" applyFill="1" applyBorder="1" applyAlignment="1" applyProtection="1">
      <alignment vertical="center"/>
      <protection/>
    </xf>
    <xf numFmtId="3" fontId="15" fillId="22" borderId="58" xfId="55" applyNumberFormat="1" applyFont="1" applyFill="1" applyBorder="1" applyAlignment="1" applyProtection="1">
      <alignment horizontal="right" vertical="center"/>
      <protection/>
    </xf>
    <xf numFmtId="3" fontId="22" fillId="22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22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22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22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19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10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16" borderId="69" xfId="58" applyFont="1" applyFill="1" applyBorder="1" applyAlignment="1">
      <alignment horizontal="left" wrapText="1"/>
      <protection/>
    </xf>
    <xf numFmtId="0" fontId="15" fillId="16" borderId="70" xfId="58" applyFont="1" applyFill="1" applyBorder="1" applyAlignment="1">
      <alignment horizontal="left" wrapText="1"/>
      <protection/>
    </xf>
    <xf numFmtId="0" fontId="15" fillId="16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18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13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18" borderId="0" xfId="56" applyNumberFormat="1" applyFont="1" applyFill="1" applyAlignment="1" applyProtection="1" quotePrefix="1">
      <alignment horizontal="center" vertical="center"/>
      <protection locked="0"/>
    </xf>
    <xf numFmtId="14" fontId="58" fillId="18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18" borderId="10" xfId="56" applyNumberFormat="1" applyFont="1" applyFill="1" applyBorder="1" applyAlignment="1" applyProtection="1">
      <alignment horizontal="center" vertical="center"/>
      <protection locked="0"/>
    </xf>
    <xf numFmtId="49" fontId="64" fillId="18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18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18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16" borderId="0" xfId="56" applyFont="1" applyFill="1" applyAlignment="1">
      <alignment vertical="center"/>
      <protection/>
    </xf>
    <xf numFmtId="0" fontId="71" fillId="20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18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18" borderId="46" xfId="58" applyFont="1" applyFill="1" applyBorder="1" applyAlignment="1" quotePrefix="1">
      <alignment horizontal="left"/>
      <protection/>
    </xf>
    <xf numFmtId="188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18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18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16" borderId="58" xfId="56" applyNumberFormat="1" applyFont="1" applyFill="1" applyBorder="1" applyAlignment="1" applyProtection="1">
      <alignment horizontal="right" vertical="center"/>
      <protection locked="0"/>
    </xf>
    <xf numFmtId="3" fontId="65" fillId="16" borderId="66" xfId="56" applyNumberFormat="1" applyFont="1" applyFill="1" applyBorder="1" applyAlignment="1" applyProtection="1">
      <alignment horizontal="right" vertical="center"/>
      <protection locked="0"/>
    </xf>
    <xf numFmtId="3" fontId="65" fillId="16" borderId="46" xfId="56" applyNumberFormat="1" applyFont="1" applyFill="1" applyBorder="1" applyAlignment="1" applyProtection="1">
      <alignment horizontal="right" vertical="center"/>
      <protection locked="0"/>
    </xf>
    <xf numFmtId="3" fontId="65" fillId="16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18" borderId="46" xfId="56" applyFont="1" applyFill="1" applyBorder="1" applyAlignment="1">
      <alignment vertical="center"/>
      <protection/>
    </xf>
    <xf numFmtId="0" fontId="71" fillId="20" borderId="0" xfId="56" applyNumberFormat="1" applyFont="1" applyFill="1" applyAlignment="1">
      <alignment horizontal="right"/>
      <protection/>
    </xf>
    <xf numFmtId="216" fontId="70" fillId="18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18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16" borderId="40" xfId="56" applyNumberFormat="1" applyFont="1" applyFill="1" applyBorder="1" applyAlignment="1" applyProtection="1">
      <alignment horizontal="right" vertical="center"/>
      <protection locked="0"/>
    </xf>
    <xf numFmtId="3" fontId="65" fillId="16" borderId="74" xfId="56" applyNumberFormat="1" applyFont="1" applyFill="1" applyBorder="1" applyAlignment="1" applyProtection="1">
      <alignment horizontal="right" vertical="center"/>
      <protection locked="0"/>
    </xf>
    <xf numFmtId="3" fontId="65" fillId="16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16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18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20" borderId="0" xfId="58" applyFont="1" applyFill="1" applyBorder="1" applyAlignment="1">
      <alignment horizontal="right"/>
      <protection/>
    </xf>
    <xf numFmtId="0" fontId="70" fillId="18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24" borderId="14" xfId="56" applyFont="1" applyFill="1" applyBorder="1" applyAlignment="1" quotePrefix="1">
      <alignment horizontal="center" vertical="center"/>
      <protection/>
    </xf>
    <xf numFmtId="0" fontId="58" fillId="24" borderId="14" xfId="56" applyFont="1" applyFill="1" applyBorder="1" applyAlignment="1">
      <alignment vertical="center"/>
      <protection/>
    </xf>
    <xf numFmtId="0" fontId="58" fillId="24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24" borderId="21" xfId="56" applyFont="1" applyFill="1" applyBorder="1" applyAlignment="1" quotePrefix="1">
      <alignment horizontal="center" vertical="center" wrapText="1"/>
      <protection/>
    </xf>
    <xf numFmtId="0" fontId="58" fillId="24" borderId="17" xfId="56" applyFont="1" applyFill="1" applyBorder="1" applyAlignment="1" quotePrefix="1">
      <alignment horizontal="center" vertical="center" wrapText="1"/>
      <protection/>
    </xf>
    <xf numFmtId="0" fontId="58" fillId="24" borderId="27" xfId="56" applyFont="1" applyFill="1" applyBorder="1" applyAlignment="1" quotePrefix="1">
      <alignment horizontal="left" vertical="center"/>
      <protection/>
    </xf>
    <xf numFmtId="0" fontId="58" fillId="24" borderId="30" xfId="56" applyFont="1" applyFill="1" applyBorder="1" applyAlignment="1">
      <alignment horizontal="center" vertical="center"/>
      <protection/>
    </xf>
    <xf numFmtId="0" fontId="58" fillId="24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24" borderId="22" xfId="56" applyFont="1" applyFill="1" applyBorder="1" applyAlignment="1">
      <alignment vertical="center"/>
      <protection/>
    </xf>
    <xf numFmtId="188" fontId="58" fillId="24" borderId="29" xfId="56" applyNumberFormat="1" applyFont="1" applyFill="1" applyBorder="1" applyAlignment="1" quotePrefix="1">
      <alignment horizontal="center" vertical="center"/>
      <protection/>
    </xf>
    <xf numFmtId="188" fontId="58" fillId="24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88" fontId="58" fillId="0" borderId="0" xfId="56" applyNumberFormat="1" applyFont="1" applyBorder="1" applyAlignment="1">
      <alignment vertical="center"/>
      <protection/>
    </xf>
    <xf numFmtId="188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88" fontId="73" fillId="0" borderId="0" xfId="58" applyNumberFormat="1" applyFont="1" applyFill="1" applyBorder="1">
      <alignment/>
      <protection/>
    </xf>
    <xf numFmtId="188" fontId="73" fillId="0" borderId="0" xfId="58" applyNumberFormat="1" applyFont="1" applyFill="1" applyBorder="1" applyProtection="1">
      <alignment/>
      <protection locked="0"/>
    </xf>
    <xf numFmtId="188" fontId="73" fillId="0" borderId="0" xfId="58" applyNumberFormat="1" applyFont="1" applyFill="1">
      <alignment/>
      <protection/>
    </xf>
    <xf numFmtId="188" fontId="73" fillId="0" borderId="0" xfId="58" applyNumberFormat="1" applyFont="1" applyFill="1" applyProtection="1">
      <alignment/>
      <protection locked="0"/>
    </xf>
    <xf numFmtId="188" fontId="72" fillId="0" borderId="0" xfId="58" applyNumberFormat="1" applyFont="1" applyFill="1">
      <alignment/>
      <protection/>
    </xf>
    <xf numFmtId="188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18" borderId="15" xfId="58" applyNumberFormat="1" applyFont="1" applyFill="1" applyBorder="1" applyAlignment="1" applyProtection="1">
      <alignment horizontal="center" vertical="center"/>
      <protection/>
    </xf>
    <xf numFmtId="216" fontId="70" fillId="18" borderId="17" xfId="58" applyNumberFormat="1" applyFont="1" applyFill="1" applyBorder="1" applyAlignment="1" applyProtection="1">
      <alignment horizontal="center" vertical="center"/>
      <protection/>
    </xf>
    <xf numFmtId="188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115" fillId="21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10" borderId="0" xfId="56" applyFont="1" applyFill="1" applyAlignment="1">
      <alignment vertical="center"/>
      <protection/>
    </xf>
    <xf numFmtId="0" fontId="69" fillId="10" borderId="0" xfId="56" applyFont="1" applyFill="1" applyAlignment="1">
      <alignment vertical="center"/>
      <protection/>
    </xf>
    <xf numFmtId="0" fontId="71" fillId="10" borderId="0" xfId="56" applyFont="1" applyFill="1" applyAlignment="1">
      <alignment vertical="center"/>
      <protection/>
    </xf>
    <xf numFmtId="0" fontId="76" fillId="10" borderId="0" xfId="56" applyFont="1" applyFill="1">
      <alignment/>
      <protection/>
    </xf>
    <xf numFmtId="0" fontId="71" fillId="25" borderId="0" xfId="56" applyFont="1" applyFill="1" applyAlignment="1">
      <alignment vertical="center"/>
      <protection/>
    </xf>
    <xf numFmtId="0" fontId="57" fillId="25" borderId="0" xfId="56" applyFont="1" applyFill="1" applyAlignment="1">
      <alignment vertical="center"/>
      <protection/>
    </xf>
    <xf numFmtId="0" fontId="57" fillId="25" borderId="0" xfId="56" applyFont="1" applyFill="1" applyBorder="1" applyAlignment="1">
      <alignment vertical="center"/>
      <protection/>
    </xf>
    <xf numFmtId="0" fontId="76" fillId="25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18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18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18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21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21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31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31" fillId="0" borderId="0" xfId="57" applyAlignment="1">
      <alignment/>
      <protection/>
    </xf>
    <xf numFmtId="0" fontId="131" fillId="0" borderId="0" xfId="57" applyFill="1">
      <alignment/>
      <protection/>
    </xf>
    <xf numFmtId="0" fontId="131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31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" borderId="0" xfId="55" applyNumberFormat="1" applyFont="1" applyFill="1" applyBorder="1" applyAlignment="1">
      <alignment horizontal="center"/>
      <protection/>
    </xf>
    <xf numFmtId="217" fontId="43" fillId="18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16" borderId="0" xfId="55" applyNumberFormat="1" applyFont="1" applyFill="1" applyBorder="1" applyAlignment="1">
      <alignment horizontal="center"/>
      <protection/>
    </xf>
    <xf numFmtId="217" fontId="89" fillId="16" borderId="0" xfId="55" applyNumberFormat="1" applyFont="1" applyFill="1" applyBorder="1" applyAlignment="1">
      <alignment horizontal="center"/>
      <protection/>
    </xf>
    <xf numFmtId="0" fontId="131" fillId="0" borderId="0" xfId="57" applyBorder="1">
      <alignment/>
      <protection/>
    </xf>
    <xf numFmtId="217" fontId="90" fillId="16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16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21" borderId="25" xfId="55" applyNumberFormat="1" applyFont="1" applyFill="1" applyBorder="1" applyAlignment="1" applyProtection="1">
      <alignment horizontal="right" vertical="center"/>
      <protection/>
    </xf>
    <xf numFmtId="3" fontId="15" fillId="21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22" borderId="57" xfId="55" applyNumberFormat="1" applyFont="1" applyFill="1" applyBorder="1" applyAlignment="1" applyProtection="1">
      <alignment vertical="center"/>
      <protection/>
    </xf>
    <xf numFmtId="3" fontId="46" fillId="1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22" borderId="59" xfId="55" applyNumberFormat="1" applyFont="1" applyFill="1" applyBorder="1" applyAlignment="1" applyProtection="1">
      <alignment horizontal="right" vertical="center"/>
      <protection/>
    </xf>
    <xf numFmtId="0" fontId="18" fillId="18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16" borderId="0" xfId="59" applyFont="1" applyFill="1" applyBorder="1" applyAlignment="1" quotePrefix="1">
      <alignment horizontal="left"/>
      <protection/>
    </xf>
    <xf numFmtId="0" fontId="131" fillId="21" borderId="0" xfId="57" applyFill="1">
      <alignment/>
      <protection/>
    </xf>
    <xf numFmtId="0" fontId="131" fillId="21" borderId="0" xfId="57" applyFill="1" applyAlignment="1">
      <alignment/>
      <protection/>
    </xf>
    <xf numFmtId="1" fontId="89" fillId="4" borderId="78" xfId="55" applyNumberFormat="1" applyFont="1" applyFill="1" applyBorder="1" applyAlignment="1" quotePrefix="1">
      <alignment horizontal="center"/>
      <protection/>
    </xf>
    <xf numFmtId="0" fontId="15" fillId="4" borderId="79" xfId="55" applyFont="1" applyFill="1" applyBorder="1">
      <alignment/>
      <protection/>
    </xf>
    <xf numFmtId="1" fontId="89" fillId="4" borderId="80" xfId="55" applyNumberFormat="1" applyFont="1" applyFill="1" applyBorder="1" applyAlignment="1" quotePrefix="1">
      <alignment horizontal="center"/>
      <protection/>
    </xf>
    <xf numFmtId="0" fontId="15" fillId="4" borderId="81" xfId="55" applyFont="1" applyFill="1" applyBorder="1">
      <alignment/>
      <protection/>
    </xf>
    <xf numFmtId="0" fontId="15" fillId="4" borderId="80" xfId="55" applyFont="1" applyFill="1" applyBorder="1">
      <alignment/>
      <protection/>
    </xf>
    <xf numFmtId="0" fontId="15" fillId="4" borderId="80" xfId="55" applyFont="1" applyFill="1" applyBorder="1" applyAlignment="1" quotePrefix="1">
      <alignment horizontal="left"/>
      <protection/>
    </xf>
    <xf numFmtId="217" fontId="89" fillId="4" borderId="80" xfId="55" applyNumberFormat="1" applyFont="1" applyFill="1" applyBorder="1" applyAlignment="1" quotePrefix="1">
      <alignment horizontal="center"/>
      <protection/>
    </xf>
    <xf numFmtId="217" fontId="90" fillId="4" borderId="80" xfId="55" applyNumberFormat="1" applyFont="1" applyFill="1" applyBorder="1" applyAlignment="1" quotePrefix="1">
      <alignment horizontal="center"/>
      <protection/>
    </xf>
    <xf numFmtId="0" fontId="91" fillId="4" borderId="80" xfId="55" applyFont="1" applyFill="1" applyBorder="1">
      <alignment/>
      <protection/>
    </xf>
    <xf numFmtId="217" fontId="89" fillId="4" borderId="80" xfId="55" applyNumberFormat="1" applyFont="1" applyFill="1" applyBorder="1" applyAlignment="1" quotePrefix="1">
      <alignment horizontal="center" vertical="center"/>
      <protection/>
    </xf>
    <xf numFmtId="0" fontId="25" fillId="4" borderId="80" xfId="55" applyFont="1" applyFill="1" applyBorder="1" applyAlignment="1">
      <alignment wrapText="1"/>
      <protection/>
    </xf>
    <xf numFmtId="217" fontId="89" fillId="4" borderId="80" xfId="55" applyNumberFormat="1" applyFont="1" applyFill="1" applyBorder="1" applyAlignment="1" quotePrefix="1">
      <alignment horizontal="center"/>
      <protection/>
    </xf>
    <xf numFmtId="0" fontId="25" fillId="4" borderId="80" xfId="55" applyFont="1" applyFill="1" applyBorder="1">
      <alignment/>
      <protection/>
    </xf>
    <xf numFmtId="217" fontId="89" fillId="4" borderId="82" xfId="55" applyNumberFormat="1" applyFont="1" applyFill="1" applyBorder="1" applyAlignment="1" quotePrefix="1">
      <alignment horizontal="center"/>
      <protection/>
    </xf>
    <xf numFmtId="0" fontId="15" fillId="4" borderId="82" xfId="55" applyFont="1" applyFill="1" applyBorder="1">
      <alignment/>
      <protection/>
    </xf>
    <xf numFmtId="217" fontId="90" fillId="4" borderId="82" xfId="55" applyNumberFormat="1" applyFont="1" applyFill="1" applyBorder="1" applyAlignment="1" quotePrefix="1">
      <alignment horizontal="center"/>
      <protection/>
    </xf>
    <xf numFmtId="0" fontId="91" fillId="4" borderId="82" xfId="55" applyFont="1" applyFill="1" applyBorder="1">
      <alignment/>
      <protection/>
    </xf>
    <xf numFmtId="217" fontId="89" fillId="4" borderId="83" xfId="55" applyNumberFormat="1" applyFont="1" applyFill="1" applyBorder="1" applyAlignment="1" quotePrefix="1">
      <alignment horizontal="center"/>
      <protection/>
    </xf>
    <xf numFmtId="0" fontId="15" fillId="4" borderId="83" xfId="55" applyFont="1" applyFill="1" applyBorder="1">
      <alignment/>
      <protection/>
    </xf>
    <xf numFmtId="0" fontId="20" fillId="4" borderId="0" xfId="59" applyFont="1" applyFill="1" applyBorder="1" applyAlignment="1" quotePrefix="1">
      <alignment horizontal="left"/>
      <protection/>
    </xf>
    <xf numFmtId="0" fontId="50" fillId="4" borderId="26" xfId="59" applyFont="1" applyFill="1" applyBorder="1">
      <alignment/>
      <protection/>
    </xf>
    <xf numFmtId="217" fontId="43" fillId="4" borderId="28" xfId="55" applyNumberFormat="1" applyFont="1" applyFill="1" applyBorder="1" applyAlignment="1">
      <alignment horizontal="center"/>
      <protection/>
    </xf>
    <xf numFmtId="217" fontId="53" fillId="4" borderId="25" xfId="55" applyNumberFormat="1" applyFont="1" applyFill="1" applyBorder="1" applyAlignment="1">
      <alignment horizontal="left"/>
      <protection/>
    </xf>
    <xf numFmtId="217" fontId="93" fillId="4" borderId="25" xfId="55" applyNumberFormat="1" applyFont="1" applyFill="1" applyBorder="1" applyAlignment="1">
      <alignment horizontal="left"/>
      <protection/>
    </xf>
    <xf numFmtId="217" fontId="95" fillId="4" borderId="84" xfId="55" applyNumberFormat="1" applyFont="1" applyFill="1" applyBorder="1" applyAlignment="1" quotePrefix="1">
      <alignment horizontal="center"/>
      <protection/>
    </xf>
    <xf numFmtId="0" fontId="91" fillId="4" borderId="85" xfId="55" applyFont="1" applyFill="1" applyBorder="1">
      <alignment/>
      <protection/>
    </xf>
    <xf numFmtId="217" fontId="95" fillId="4" borderId="80" xfId="55" applyNumberFormat="1" applyFont="1" applyFill="1" applyBorder="1" applyAlignment="1" quotePrefix="1">
      <alignment horizontal="center"/>
      <protection/>
    </xf>
    <xf numFmtId="0" fontId="91" fillId="4" borderId="81" xfId="55" applyFont="1" applyFill="1" applyBorder="1">
      <alignment/>
      <protection/>
    </xf>
    <xf numFmtId="0" fontId="91" fillId="4" borderId="80" xfId="55" applyFont="1" applyFill="1" applyBorder="1">
      <alignment/>
      <protection/>
    </xf>
    <xf numFmtId="0" fontId="94" fillId="4" borderId="80" xfId="55" applyFont="1" applyFill="1" applyBorder="1">
      <alignment/>
      <protection/>
    </xf>
    <xf numFmtId="0" fontId="91" fillId="4" borderId="80" xfId="55" applyFont="1" applyFill="1" applyBorder="1" applyAlignment="1">
      <alignment horizontal="left"/>
      <protection/>
    </xf>
    <xf numFmtId="217" fontId="95" fillId="4" borderId="80" xfId="55" applyNumberFormat="1" applyFont="1" applyFill="1" applyBorder="1" applyAlignment="1">
      <alignment horizontal="center"/>
      <protection/>
    </xf>
    <xf numFmtId="0" fontId="91" fillId="4" borderId="80" xfId="55" applyFont="1" applyFill="1" applyBorder="1" applyAlignment="1">
      <alignment horizontal="left" wrapText="1"/>
      <protection/>
    </xf>
    <xf numFmtId="217" fontId="97" fillId="4" borderId="82" xfId="55" applyNumberFormat="1" applyFont="1" applyFill="1" applyBorder="1" applyAlignment="1">
      <alignment horizontal="center"/>
      <protection/>
    </xf>
    <xf numFmtId="0" fontId="98" fillId="4" borderId="82" xfId="55" applyFont="1" applyFill="1" applyBorder="1">
      <alignment/>
      <protection/>
    </xf>
    <xf numFmtId="217" fontId="54" fillId="4" borderId="32" xfId="55" applyNumberFormat="1" applyFont="1" applyFill="1" applyBorder="1" applyAlignment="1">
      <alignment horizontal="left"/>
      <protection/>
    </xf>
    <xf numFmtId="217" fontId="95" fillId="4" borderId="84" xfId="55" applyNumberFormat="1" applyFont="1" applyFill="1" applyBorder="1" applyAlignment="1">
      <alignment horizontal="center"/>
      <protection/>
    </xf>
    <xf numFmtId="0" fontId="15" fillId="4" borderId="85" xfId="55" applyFont="1" applyFill="1" applyBorder="1">
      <alignment/>
      <protection/>
    </xf>
    <xf numFmtId="217" fontId="95" fillId="4" borderId="86" xfId="55" applyNumberFormat="1" applyFont="1" applyFill="1" applyBorder="1" applyAlignment="1">
      <alignment horizontal="center"/>
      <protection/>
    </xf>
    <xf numFmtId="0" fontId="25" fillId="4" borderId="86" xfId="55" applyFont="1" applyFill="1" applyBorder="1">
      <alignment/>
      <protection/>
    </xf>
    <xf numFmtId="217" fontId="53" fillId="4" borderId="32" xfId="55" applyNumberFormat="1" applyFont="1" applyFill="1" applyBorder="1" applyAlignment="1">
      <alignment horizontal="left"/>
      <protection/>
    </xf>
    <xf numFmtId="217" fontId="89" fillId="4" borderId="80" xfId="55" applyNumberFormat="1" applyFont="1" applyFill="1" applyBorder="1" applyAlignment="1">
      <alignment horizontal="center"/>
      <protection/>
    </xf>
    <xf numFmtId="217" fontId="89" fillId="4" borderId="86" xfId="55" applyNumberFormat="1" applyFont="1" applyFill="1" applyBorder="1" applyAlignment="1">
      <alignment horizontal="center"/>
      <protection/>
    </xf>
    <xf numFmtId="0" fontId="15" fillId="4" borderId="86" xfId="55" applyFont="1" applyFill="1" applyBorder="1">
      <alignment/>
      <protection/>
    </xf>
    <xf numFmtId="217" fontId="95" fillId="4" borderId="83" xfId="55" applyNumberFormat="1" applyFont="1" applyFill="1" applyBorder="1" applyAlignment="1">
      <alignment horizontal="center"/>
      <protection/>
    </xf>
    <xf numFmtId="0" fontId="25" fillId="4" borderId="83" xfId="55" applyFont="1" applyFill="1" applyBorder="1">
      <alignment/>
      <protection/>
    </xf>
    <xf numFmtId="217" fontId="89" fillId="4" borderId="84" xfId="55" applyNumberFormat="1" applyFont="1" applyFill="1" applyBorder="1" applyAlignment="1">
      <alignment horizontal="center"/>
      <protection/>
    </xf>
    <xf numFmtId="0" fontId="15" fillId="4" borderId="84" xfId="55" applyFont="1" applyFill="1" applyBorder="1">
      <alignment/>
      <protection/>
    </xf>
    <xf numFmtId="217" fontId="95" fillId="4" borderId="82" xfId="55" applyNumberFormat="1" applyFont="1" applyFill="1" applyBorder="1" applyAlignment="1">
      <alignment horizontal="center"/>
      <protection/>
    </xf>
    <xf numFmtId="0" fontId="105" fillId="4" borderId="82" xfId="55" applyFont="1" applyFill="1" applyBorder="1">
      <alignment/>
      <protection/>
    </xf>
    <xf numFmtId="217" fontId="89" fillId="4" borderId="78" xfId="55" applyNumberFormat="1" applyFont="1" applyFill="1" applyBorder="1" applyAlignment="1">
      <alignment horizontal="center"/>
      <protection/>
    </xf>
    <xf numFmtId="0" fontId="15" fillId="4" borderId="78" xfId="55" applyFont="1" applyFill="1" applyBorder="1">
      <alignment/>
      <protection/>
    </xf>
    <xf numFmtId="217" fontId="90" fillId="4" borderId="80" xfId="55" applyNumberFormat="1" applyFont="1" applyFill="1" applyBorder="1" applyAlignment="1">
      <alignment horizontal="center"/>
      <protection/>
    </xf>
    <xf numFmtId="217" fontId="89" fillId="4" borderId="83" xfId="55" applyNumberFormat="1" applyFont="1" applyFill="1" applyBorder="1" applyAlignment="1">
      <alignment horizontal="center"/>
      <protection/>
    </xf>
    <xf numFmtId="0" fontId="15" fillId="4" borderId="83" xfId="55" applyFont="1" applyFill="1" applyBorder="1" applyAlignment="1">
      <alignment horizontal="left" wrapText="1"/>
      <protection/>
    </xf>
    <xf numFmtId="0" fontId="95" fillId="4" borderId="87" xfId="55" applyNumberFormat="1" applyFont="1" applyFill="1" applyBorder="1" applyAlignment="1" quotePrefix="1">
      <alignment horizontal="center"/>
      <protection/>
    </xf>
    <xf numFmtId="0" fontId="35" fillId="4" borderId="87" xfId="55" applyFont="1" applyFill="1" applyBorder="1" applyAlignment="1">
      <alignment horizontal="left"/>
      <protection/>
    </xf>
    <xf numFmtId="0" fontId="95" fillId="4" borderId="80" xfId="55" applyNumberFormat="1" applyFont="1" applyFill="1" applyBorder="1" applyAlignment="1" quotePrefix="1">
      <alignment horizontal="center"/>
      <protection/>
    </xf>
    <xf numFmtId="0" fontId="35" fillId="4" borderId="80" xfId="55" applyFont="1" applyFill="1" applyBorder="1" applyAlignment="1">
      <alignment horizontal="left"/>
      <protection/>
    </xf>
    <xf numFmtId="0" fontId="106" fillId="4" borderId="80" xfId="55" applyFont="1" applyFill="1" applyBorder="1" applyAlignment="1">
      <alignment horizontal="left"/>
      <protection/>
    </xf>
    <xf numFmtId="0" fontId="35" fillId="4" borderId="80" xfId="55" applyFont="1" applyFill="1" applyBorder="1" applyAlignment="1" quotePrefix="1">
      <alignment horizontal="left"/>
      <protection/>
    </xf>
    <xf numFmtId="0" fontId="95" fillId="4" borderId="83" xfId="55" applyNumberFormat="1" applyFont="1" applyFill="1" applyBorder="1" applyAlignment="1" quotePrefix="1">
      <alignment horizontal="center"/>
      <protection/>
    </xf>
    <xf numFmtId="0" fontId="35" fillId="4" borderId="83" xfId="55" applyFont="1" applyFill="1" applyBorder="1" applyAlignment="1">
      <alignment horizontal="left"/>
      <protection/>
    </xf>
    <xf numFmtId="0" fontId="106" fillId="4" borderId="87" xfId="55" applyFont="1" applyFill="1" applyBorder="1" applyAlignment="1">
      <alignment horizontal="left"/>
      <protection/>
    </xf>
    <xf numFmtId="0" fontId="95" fillId="4" borderId="84" xfId="55" applyNumberFormat="1" applyFont="1" applyFill="1" applyBorder="1" applyAlignment="1" quotePrefix="1">
      <alignment horizontal="center"/>
      <protection/>
    </xf>
    <xf numFmtId="0" fontId="35" fillId="4" borderId="84" xfId="55" applyFont="1" applyFill="1" applyBorder="1" applyAlignment="1">
      <alignment horizontal="left"/>
      <protection/>
    </xf>
    <xf numFmtId="226" fontId="95" fillId="4" borderId="83" xfId="55" applyNumberFormat="1" applyFont="1" applyFill="1" applyBorder="1" applyAlignment="1" quotePrefix="1">
      <alignment horizontal="center"/>
      <protection/>
    </xf>
    <xf numFmtId="0" fontId="35" fillId="4" borderId="83" xfId="55" applyFont="1" applyFill="1" applyBorder="1" applyAlignment="1">
      <alignment horizontal="left"/>
      <protection/>
    </xf>
    <xf numFmtId="0" fontId="106" fillId="4" borderId="83" xfId="55" applyFont="1" applyFill="1" applyBorder="1" applyAlignment="1">
      <alignment horizontal="left"/>
      <protection/>
    </xf>
    <xf numFmtId="0" fontId="131" fillId="21" borderId="46" xfId="57" applyFill="1" applyBorder="1">
      <alignment/>
      <protection/>
    </xf>
    <xf numFmtId="0" fontId="131" fillId="21" borderId="46" xfId="57" applyFill="1" applyBorder="1" applyAlignment="1">
      <alignment/>
      <protection/>
    </xf>
    <xf numFmtId="0" fontId="131" fillId="0" borderId="46" xfId="57" applyFill="1" applyBorder="1">
      <alignment/>
      <protection/>
    </xf>
    <xf numFmtId="0" fontId="49" fillId="4" borderId="0" xfId="55" applyFont="1" applyFill="1" applyBorder="1">
      <alignment/>
      <protection/>
    </xf>
    <xf numFmtId="0" fontId="48" fillId="4" borderId="0" xfId="55" applyFont="1" applyFill="1" applyBorder="1">
      <alignment/>
      <protection/>
    </xf>
    <xf numFmtId="0" fontId="49" fillId="4" borderId="0" xfId="55" applyNumberFormat="1" applyFont="1" applyFill="1" applyBorder="1" applyProtection="1">
      <alignment/>
      <protection locked="0"/>
    </xf>
    <xf numFmtId="49" fontId="49" fillId="4" borderId="0" xfId="55" applyNumberFormat="1" applyFont="1" applyFill="1" applyBorder="1" applyProtection="1">
      <alignment/>
      <protection locked="0"/>
    </xf>
    <xf numFmtId="0" fontId="131" fillId="4" borderId="0" xfId="57" applyFill="1">
      <alignment/>
      <protection/>
    </xf>
    <xf numFmtId="0" fontId="131" fillId="4" borderId="0" xfId="57" applyFill="1" applyAlignment="1">
      <alignment/>
      <protection/>
    </xf>
    <xf numFmtId="224" fontId="87" fillId="4" borderId="0" xfId="62" applyNumberFormat="1" applyFont="1" applyFill="1" applyBorder="1" applyAlignment="1" quotePrefix="1">
      <alignment horizontal="right"/>
      <protection/>
    </xf>
    <xf numFmtId="0" fontId="21" fillId="4" borderId="0" xfId="62" applyFont="1" applyFill="1" applyBorder="1">
      <alignment/>
      <protection/>
    </xf>
    <xf numFmtId="0" fontId="21" fillId="4" borderId="0" xfId="62" applyFont="1" applyFill="1" applyBorder="1" applyAlignment="1" quotePrefix="1">
      <alignment horizontal="left"/>
      <protection/>
    </xf>
    <xf numFmtId="0" fontId="21" fillId="4" borderId="0" xfId="62" applyFont="1" applyFill="1" applyBorder="1" applyAlignment="1" quotePrefix="1">
      <alignment horizontal="left"/>
      <protection/>
    </xf>
    <xf numFmtId="0" fontId="21" fillId="4" borderId="0" xfId="62" applyFont="1" applyFill="1" applyBorder="1">
      <alignment/>
      <protection/>
    </xf>
    <xf numFmtId="0" fontId="21" fillId="4" borderId="0" xfId="62" applyFont="1" applyFill="1" applyBorder="1" applyAlignment="1">
      <alignment horizontal="left"/>
      <protection/>
    </xf>
    <xf numFmtId="0" fontId="21" fillId="4" borderId="0" xfId="62" applyFont="1" applyFill="1" applyBorder="1" applyAlignment="1">
      <alignment horizontal="left"/>
      <protection/>
    </xf>
    <xf numFmtId="0" fontId="24" fillId="4" borderId="0" xfId="62" applyFont="1" applyFill="1" applyBorder="1">
      <alignment/>
      <protection/>
    </xf>
    <xf numFmtId="0" fontId="24" fillId="4" borderId="0" xfId="62" applyFont="1" applyFill="1" applyBorder="1" applyAlignment="1" quotePrefix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0" fontId="21" fillId="4" borderId="0" xfId="62" applyFont="1" applyFill="1" applyBorder="1" applyAlignment="1" quotePrefix="1">
      <alignment horizontal="left"/>
      <protection/>
    </xf>
    <xf numFmtId="0" fontId="88" fillId="4" borderId="0" xfId="58" applyFont="1" applyFill="1" applyBorder="1" applyAlignment="1" quotePrefix="1">
      <alignment horizontal="left"/>
      <protection/>
    </xf>
    <xf numFmtId="0" fontId="87" fillId="4" borderId="0" xfId="58" applyFont="1" applyFill="1" applyBorder="1" applyAlignment="1" quotePrefix="1">
      <alignment horizontal="left"/>
      <protection/>
    </xf>
    <xf numFmtId="0" fontId="24" fillId="4" borderId="0" xfId="62" applyFont="1" applyFill="1" applyBorder="1" applyAlignment="1">
      <alignment horizontal="left"/>
      <protection/>
    </xf>
    <xf numFmtId="224" fontId="88" fillId="4" borderId="0" xfId="62" applyNumberFormat="1" applyFont="1" applyFill="1" applyBorder="1" applyAlignment="1" quotePrefix="1">
      <alignment horizontal="right"/>
      <protection/>
    </xf>
    <xf numFmtId="0" fontId="21" fillId="4" borderId="0" xfId="62" applyFont="1" applyFill="1" applyBorder="1">
      <alignment/>
      <protection/>
    </xf>
    <xf numFmtId="224" fontId="87" fillId="4" borderId="0" xfId="62" applyNumberFormat="1" applyFont="1" applyFill="1" applyBorder="1" applyAlignment="1">
      <alignment horizontal="right"/>
      <protection/>
    </xf>
    <xf numFmtId="0" fontId="21" fillId="4" borderId="0" xfId="62" applyFont="1" applyFill="1" applyBorder="1" applyAlignment="1">
      <alignment horizontal="left"/>
      <protection/>
    </xf>
    <xf numFmtId="0" fontId="86" fillId="4" borderId="0" xfId="55" applyFont="1" applyFill="1" applyAlignment="1">
      <alignment horizontal="center"/>
      <protection/>
    </xf>
    <xf numFmtId="0" fontId="15" fillId="4" borderId="0" xfId="55" applyFont="1" applyFill="1" applyAlignment="1">
      <alignment horizontal="right" vertical="center"/>
      <protection/>
    </xf>
    <xf numFmtId="0" fontId="15" fillId="4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1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0" fontId="18" fillId="18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8" fillId="18" borderId="10" xfId="0" applyNumberFormat="1" applyFont="1" applyFill="1" applyBorder="1" applyAlignment="1" applyProtection="1">
      <alignment horizontal="right" vertical="center" wrapText="1"/>
      <protection/>
    </xf>
    <xf numFmtId="0" fontId="18" fillId="18" borderId="10" xfId="0" applyFont="1" applyFill="1" applyBorder="1" applyAlignment="1" applyProtection="1">
      <alignment horizontal="right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31" fillId="4" borderId="46" xfId="57" applyNumberFormat="1" applyFill="1" applyBorder="1" applyAlignment="1">
      <alignment horizontal="left"/>
      <protection/>
    </xf>
    <xf numFmtId="0" fontId="18" fillId="18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49" fontId="49" fillId="4" borderId="0" xfId="55" applyNumberFormat="1" applyFont="1" applyFill="1" applyBorder="1" applyProtection="1" quotePrefix="1">
      <alignment/>
      <protection locked="0"/>
    </xf>
    <xf numFmtId="0" fontId="83" fillId="18" borderId="88" xfId="58" applyFont="1" applyFill="1" applyBorder="1" applyAlignment="1" applyProtection="1">
      <alignment horizontal="left" vertical="center" wrapText="1"/>
      <protection/>
    </xf>
    <xf numFmtId="0" fontId="85" fillId="18" borderId="63" xfId="56" applyFont="1" applyFill="1" applyBorder="1" applyAlignment="1" applyProtection="1">
      <alignment horizontal="left" vertical="center" wrapText="1"/>
      <protection/>
    </xf>
    <xf numFmtId="0" fontId="70" fillId="18" borderId="46" xfId="58" applyFont="1" applyFill="1" applyBorder="1" applyAlignment="1">
      <alignment horizontal="left" vertical="center"/>
      <protection/>
    </xf>
    <xf numFmtId="0" fontId="70" fillId="18" borderId="68" xfId="58" applyFont="1" applyFill="1" applyBorder="1" applyAlignment="1">
      <alignment horizontal="left" vertical="center"/>
      <protection/>
    </xf>
    <xf numFmtId="0" fontId="70" fillId="18" borderId="46" xfId="58" applyFont="1" applyFill="1" applyBorder="1" applyAlignment="1">
      <alignment horizontal="left" vertical="center" wrapText="1"/>
      <protection/>
    </xf>
    <xf numFmtId="0" fontId="70" fillId="18" borderId="68" xfId="58" applyFont="1" applyFill="1" applyBorder="1" applyAlignment="1">
      <alignment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88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18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18" borderId="46" xfId="58" applyFont="1" applyFill="1" applyBorder="1" applyAlignment="1" quotePrefix="1">
      <alignment horizontal="left" vertical="center" wrapText="1"/>
      <protection/>
    </xf>
    <xf numFmtId="0" fontId="80" fillId="18" borderId="68" xfId="56" applyFont="1" applyFill="1" applyBorder="1" applyAlignment="1">
      <alignment horizontal="left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0" fontId="70" fillId="18" borderId="46" xfId="56" applyFont="1" applyFill="1" applyBorder="1" applyAlignment="1">
      <alignment horizontal="left" vertical="center"/>
      <protection/>
    </xf>
    <xf numFmtId="0" fontId="70" fillId="18" borderId="68" xfId="56" applyFont="1" applyFill="1" applyBorder="1" applyAlignment="1">
      <alignment horizontal="left" vertical="center"/>
      <protection/>
    </xf>
    <xf numFmtId="0" fontId="70" fillId="18" borderId="46" xfId="58" applyFont="1" applyFill="1" applyBorder="1" applyAlignment="1">
      <alignment vertical="center" wrapText="1"/>
      <protection/>
    </xf>
    <xf numFmtId="0" fontId="83" fillId="18" borderId="89" xfId="58" applyFont="1" applyFill="1" applyBorder="1" applyAlignment="1" applyProtection="1">
      <alignment horizontal="left" vertical="center"/>
      <protection/>
    </xf>
    <xf numFmtId="0" fontId="83" fillId="18" borderId="90" xfId="58" applyFont="1" applyFill="1" applyBorder="1" applyAlignment="1" applyProtection="1" quotePrefix="1">
      <alignment horizontal="left" vertical="center"/>
      <protection/>
    </xf>
    <xf numFmtId="0" fontId="83" fillId="18" borderId="88" xfId="56" applyFont="1" applyFill="1" applyBorder="1" applyAlignment="1" applyProtection="1">
      <alignment horizontal="left" vertical="center"/>
      <protection/>
    </xf>
    <xf numFmtId="0" fontId="83" fillId="18" borderId="63" xfId="56" applyFont="1" applyFill="1" applyBorder="1" applyAlignment="1" applyProtection="1">
      <alignment horizontal="left" vertical="center"/>
      <protection/>
    </xf>
    <xf numFmtId="0" fontId="83" fillId="18" borderId="0" xfId="58" applyFont="1" applyFill="1" applyBorder="1" applyAlignment="1" applyProtection="1">
      <alignment horizontal="left" vertical="center" wrapText="1"/>
      <protection/>
    </xf>
    <xf numFmtId="0" fontId="83" fillId="18" borderId="88" xfId="56" applyFont="1" applyFill="1" applyBorder="1" applyAlignment="1" applyProtection="1">
      <alignment vertical="center" wrapText="1"/>
      <protection/>
    </xf>
    <xf numFmtId="0" fontId="85" fillId="18" borderId="63" xfId="56" applyFont="1" applyFill="1" applyBorder="1" applyAlignment="1" applyProtection="1">
      <alignment vertical="center" wrapText="1"/>
      <protection/>
    </xf>
    <xf numFmtId="0" fontId="83" fillId="18" borderId="88" xfId="56" applyFont="1" applyFill="1" applyBorder="1" applyAlignment="1" applyProtection="1">
      <alignment horizontal="left" wrapText="1"/>
      <protection/>
    </xf>
    <xf numFmtId="0" fontId="83" fillId="18" borderId="63" xfId="56" applyFont="1" applyFill="1" applyBorder="1" applyAlignment="1" applyProtection="1">
      <alignment horizontal="left" wrapText="1"/>
      <protection/>
    </xf>
    <xf numFmtId="0" fontId="83" fillId="18" borderId="91" xfId="56" applyFont="1" applyFill="1" applyBorder="1" applyAlignment="1" applyProtection="1">
      <alignment vertical="center" wrapText="1"/>
      <protection/>
    </xf>
    <xf numFmtId="0" fontId="85" fillId="18" borderId="92" xfId="56" applyFont="1" applyFill="1" applyBorder="1" applyAlignment="1" applyProtection="1">
      <alignment vertical="center" wrapText="1"/>
      <protection/>
    </xf>
    <xf numFmtId="0" fontId="80" fillId="18" borderId="68" xfId="56" applyFont="1" applyFill="1" applyBorder="1" applyAlignment="1">
      <alignment vertical="center" wrapText="1"/>
      <protection/>
    </xf>
    <xf numFmtId="0" fontId="70" fillId="18" borderId="68" xfId="58" applyFont="1" applyFill="1" applyBorder="1" applyAlignment="1">
      <alignment horizontal="left" vertical="center" wrapText="1"/>
      <protection/>
    </xf>
    <xf numFmtId="0" fontId="70" fillId="18" borderId="74" xfId="58" applyFont="1" applyFill="1" applyBorder="1" applyAlignment="1">
      <alignment horizontal="left" vertical="center" wrapText="1"/>
      <protection/>
    </xf>
    <xf numFmtId="0" fontId="80" fillId="18" borderId="93" xfId="56" applyFont="1" applyFill="1" applyBorder="1" applyAlignment="1">
      <alignment horizontal="left" vertical="center" wrapText="1"/>
      <protection/>
    </xf>
    <xf numFmtId="0" fontId="70" fillId="18" borderId="46" xfId="58" applyFont="1" applyFill="1" applyBorder="1" applyAlignment="1" quotePrefix="1">
      <alignment horizontal="left" vertical="center"/>
      <protection/>
    </xf>
    <xf numFmtId="0" fontId="70" fillId="18" borderId="68" xfId="58" applyFont="1" applyFill="1" applyBorder="1" applyAlignment="1" quotePrefix="1">
      <alignment horizontal="left" vertical="center"/>
      <protection/>
    </xf>
    <xf numFmtId="0" fontId="70" fillId="18" borderId="46" xfId="56" applyFont="1" applyFill="1" applyBorder="1" applyAlignment="1">
      <alignment vertical="center" wrapText="1"/>
      <protection/>
    </xf>
    <xf numFmtId="0" fontId="70" fillId="18" borderId="46" xfId="56" applyFont="1" applyFill="1" applyBorder="1" applyAlignment="1">
      <alignment horizontal="left" wrapText="1"/>
      <protection/>
    </xf>
    <xf numFmtId="0" fontId="70" fillId="18" borderId="68" xfId="56" applyFont="1" applyFill="1" applyBorder="1" applyAlignment="1">
      <alignment horizontal="left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70" fillId="18" borderId="58" xfId="56" applyFont="1" applyFill="1" applyBorder="1" applyAlignment="1">
      <alignment vertical="center" wrapText="1"/>
      <protection/>
    </xf>
    <xf numFmtId="0" fontId="80" fillId="18" borderId="67" xfId="56" applyFont="1" applyFill="1" applyBorder="1" applyAlignment="1">
      <alignment vertical="center" wrapText="1"/>
      <protection/>
    </xf>
    <xf numFmtId="0" fontId="70" fillId="18" borderId="74" xfId="58" applyFont="1" applyFill="1" applyBorder="1" applyAlignment="1" quotePrefix="1">
      <alignment horizontal="left" vertical="center" wrapText="1"/>
      <protection/>
    </xf>
    <xf numFmtId="0" fontId="70" fillId="18" borderId="58" xfId="58" applyFont="1" applyFill="1" applyBorder="1" applyAlignment="1" quotePrefix="1">
      <alignment horizontal="left" vertical="center" wrapText="1"/>
      <protection/>
    </xf>
    <xf numFmtId="0" fontId="80" fillId="18" borderId="67" xfId="56" applyFont="1" applyFill="1" applyBorder="1" applyAlignment="1">
      <alignment horizontal="left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18" borderId="58" xfId="58" applyFont="1" applyFill="1" applyBorder="1" applyAlignment="1">
      <alignment vertical="center" wrapText="1"/>
      <protection/>
    </xf>
    <xf numFmtId="0" fontId="70" fillId="18" borderId="28" xfId="58" applyFont="1" applyFill="1" applyBorder="1" applyAlignment="1">
      <alignment vertical="center" wrapText="1"/>
      <protection/>
    </xf>
    <xf numFmtId="0" fontId="70" fillId="18" borderId="74" xfId="58" applyFont="1" applyFill="1" applyBorder="1" applyAlignment="1" quotePrefix="1">
      <alignment horizontal="left" wrapText="1"/>
      <protection/>
    </xf>
    <xf numFmtId="0" fontId="80" fillId="18" borderId="93" xfId="56" applyFont="1" applyFill="1" applyBorder="1" applyAlignment="1">
      <alignment horizontal="left" wrapText="1"/>
      <protection/>
    </xf>
    <xf numFmtId="0" fontId="70" fillId="18" borderId="46" xfId="58" applyFont="1" applyFill="1" applyBorder="1" applyAlignment="1">
      <alignment horizontal="left" wrapText="1"/>
      <protection/>
    </xf>
    <xf numFmtId="0" fontId="70" fillId="18" borderId="68" xfId="58" applyFont="1" applyFill="1" applyBorder="1" applyAlignment="1">
      <alignment horizontal="left" wrapText="1"/>
      <protection/>
    </xf>
    <xf numFmtId="0" fontId="70" fillId="18" borderId="74" xfId="58" applyFont="1" applyFill="1" applyBorder="1" applyAlignment="1">
      <alignment vertical="center" wrapText="1"/>
      <protection/>
    </xf>
    <xf numFmtId="0" fontId="80" fillId="18" borderId="93" xfId="56" applyFont="1" applyFill="1" applyBorder="1" applyAlignment="1">
      <alignment vertical="center" wrapText="1"/>
      <protection/>
    </xf>
    <xf numFmtId="0" fontId="70" fillId="18" borderId="68" xfId="58" applyFont="1" applyFill="1" applyBorder="1" applyAlignment="1" quotePrefix="1">
      <alignment horizontal="left" vertical="center" wrapText="1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70" fillId="18" borderId="46" xfId="56" applyFont="1" applyFill="1" applyBorder="1" applyAlignment="1">
      <alignment horizontal="left"/>
      <protection/>
    </xf>
    <xf numFmtId="0" fontId="70" fillId="18" borderId="68" xfId="56" applyFont="1" applyFill="1" applyBorder="1" applyAlignment="1">
      <alignment horizontal="left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18" borderId="46" xfId="56" applyFont="1" applyFill="1" applyBorder="1" applyAlignment="1">
      <alignment wrapText="1"/>
      <protection/>
    </xf>
    <xf numFmtId="0" fontId="80" fillId="18" borderId="68" xfId="56" applyFont="1" applyFill="1" applyBorder="1" applyAlignment="1">
      <alignment wrapText="1"/>
      <protection/>
    </xf>
    <xf numFmtId="0" fontId="70" fillId="18" borderId="40" xfId="56" applyFont="1" applyFill="1" applyBorder="1" applyAlignment="1">
      <alignment horizontal="left" vertical="center"/>
      <protection/>
    </xf>
    <xf numFmtId="0" fontId="70" fillId="18" borderId="61" xfId="56" applyFont="1" applyFill="1" applyBorder="1" applyAlignment="1">
      <alignment horizontal="left" vertical="center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3" fontId="64" fillId="7" borderId="14" xfId="56" applyNumberFormat="1" applyFont="1" applyFill="1" applyBorder="1" applyAlignment="1">
      <alignment horizontal="center" vertical="center" wrapText="1"/>
      <protection/>
    </xf>
    <xf numFmtId="3" fontId="64" fillId="7" borderId="18" xfId="56" applyNumberFormat="1" applyFont="1" applyFill="1" applyBorder="1" applyAlignment="1">
      <alignment horizontal="center" vertical="center" wrapText="1"/>
      <protection/>
    </xf>
    <xf numFmtId="3" fontId="64" fillId="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18" borderId="94" xfId="58" applyFont="1" applyFill="1" applyBorder="1" applyAlignment="1" quotePrefix="1">
      <alignment horizontal="left" vertical="center"/>
      <protection/>
    </xf>
    <xf numFmtId="0" fontId="70" fillId="18" borderId="90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18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18" borderId="58" xfId="58" applyFont="1" applyFill="1" applyBorder="1" applyAlignment="1" quotePrefix="1">
      <alignment horizontal="left" vertical="center"/>
      <protection/>
    </xf>
    <xf numFmtId="0" fontId="70" fillId="18" borderId="67" xfId="58" applyFont="1" applyFill="1" applyBorder="1" applyAlignment="1" quotePrefix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/>
      <protection/>
    </xf>
    <xf numFmtId="0" fontId="18" fillId="0" borderId="0" xfId="55" applyFont="1" applyAlignment="1">
      <alignment vertical="center" wrapText="1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24" xfId="55" applyFont="1" applyFill="1" applyBorder="1" applyAlignment="1">
      <alignment horizontal="left" vertical="center"/>
      <protection/>
    </xf>
    <xf numFmtId="188" fontId="15" fillId="0" borderId="0" xfId="55" applyNumberFormat="1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24" xfId="58" applyFont="1" applyFill="1" applyBorder="1" applyAlignment="1">
      <alignment vertical="center" wrapText="1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3" fillId="21" borderId="14" xfId="55" applyFont="1" applyFill="1" applyBorder="1" applyAlignment="1">
      <alignment horizontal="center" vertical="center"/>
      <protection/>
    </xf>
    <xf numFmtId="0" fontId="43" fillId="21" borderId="21" xfId="55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B49">
      <selection activeCell="B12" sqref="B12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9" t="str">
        <f>OTCHET!B12</f>
        <v>Комисия за регулиране на съобщенията</v>
      </c>
      <c r="C3" s="1070"/>
      <c r="D3" s="1070"/>
    </row>
    <row r="4" spans="2:5" ht="15.75">
      <c r="B4" s="9" t="s">
        <v>783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1269</v>
      </c>
      <c r="C6" s="6"/>
      <c r="D6" s="6"/>
    </row>
    <row r="7" spans="2:4" ht="29.25" customHeight="1">
      <c r="B7" s="6" t="s">
        <v>1268</v>
      </c>
      <c r="C7" s="6"/>
      <c r="D7" s="6"/>
    </row>
    <row r="8" spans="2:14" ht="30.75" customHeight="1" thickBot="1">
      <c r="B8" s="16" t="s">
        <v>555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1264</v>
      </c>
      <c r="G10" s="13" t="s">
        <v>632</v>
      </c>
      <c r="H10" s="13" t="s">
        <v>633</v>
      </c>
    </row>
    <row r="11" spans="2:21" ht="23.25" customHeight="1" thickBot="1">
      <c r="B11" s="8" t="s">
        <v>784</v>
      </c>
      <c r="C11" s="8"/>
      <c r="D11" s="8"/>
      <c r="E11" s="273" t="str">
        <f>OTCHET!F12</f>
        <v>4300</v>
      </c>
      <c r="F11" s="19" t="s">
        <v>1273</v>
      </c>
      <c r="G11" s="272">
        <f>OTCHET!E9</f>
        <v>41640</v>
      </c>
      <c r="H11" s="272">
        <f>OTCHET!F9</f>
        <v>41912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3</v>
      </c>
      <c r="C12" s="274" t="s">
        <v>1253</v>
      </c>
      <c r="D12" s="173"/>
      <c r="E12" s="585" t="str">
        <f>OTCHET!E17</f>
        <v>98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1271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1255</v>
      </c>
      <c r="C16" s="111" t="s">
        <v>674</v>
      </c>
      <c r="D16" s="111"/>
      <c r="E16" s="1063" t="s">
        <v>1265</v>
      </c>
      <c r="F16" s="1064"/>
      <c r="G16" s="1067" t="s">
        <v>1375</v>
      </c>
      <c r="H16" s="1068"/>
      <c r="I16" s="1065" t="s">
        <v>677</v>
      </c>
      <c r="J16" s="1066"/>
      <c r="K16" s="33" t="s">
        <v>1267</v>
      </c>
      <c r="L16" s="33" t="s">
        <v>1371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1254</v>
      </c>
      <c r="C17" s="32"/>
      <c r="D17" s="32"/>
      <c r="E17" s="35" t="s">
        <v>1270</v>
      </c>
      <c r="F17" s="36" t="s">
        <v>1261</v>
      </c>
      <c r="G17" s="121"/>
      <c r="H17" s="122"/>
      <c r="I17" s="35" t="s">
        <v>1270</v>
      </c>
      <c r="J17" s="35" t="s">
        <v>1261</v>
      </c>
      <c r="K17" s="35" t="s">
        <v>1261</v>
      </c>
      <c r="L17" s="35" t="s">
        <v>1261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1257</v>
      </c>
      <c r="C18" s="32"/>
      <c r="D18" s="32"/>
      <c r="E18" s="35" t="s">
        <v>1256</v>
      </c>
      <c r="F18" s="36"/>
      <c r="G18" s="36" t="s">
        <v>1376</v>
      </c>
      <c r="H18" s="35" t="s">
        <v>685</v>
      </c>
      <c r="I18" s="35" t="s">
        <v>1256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1259</v>
      </c>
      <c r="F20" s="42" t="s">
        <v>1259</v>
      </c>
      <c r="G20" s="42" t="s">
        <v>1258</v>
      </c>
      <c r="H20" s="41" t="s">
        <v>1258</v>
      </c>
      <c r="I20" s="41" t="s">
        <v>1266</v>
      </c>
      <c r="J20" s="41" t="s">
        <v>1266</v>
      </c>
      <c r="K20" s="41" t="s">
        <v>1272</v>
      </c>
      <c r="L20" s="41" t="s">
        <v>634</v>
      </c>
      <c r="M20" s="41" t="s">
        <v>634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1334</v>
      </c>
      <c r="C22" s="126" t="s">
        <v>556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1333</v>
      </c>
      <c r="C23" s="128" t="s">
        <v>710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1374</v>
      </c>
      <c r="C24" s="129" t="s">
        <v>1369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1335</v>
      </c>
      <c r="C25" s="130" t="s">
        <v>1311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1336</v>
      </c>
      <c r="C26" s="131" t="s">
        <v>1312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1252</v>
      </c>
      <c r="C27" s="119" t="s">
        <v>686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1370</v>
      </c>
      <c r="C28" s="119" t="s">
        <v>687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1337</v>
      </c>
      <c r="C29" s="119" t="s">
        <v>688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1338</v>
      </c>
      <c r="C30" s="134" t="s">
        <v>689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240</v>
      </c>
      <c r="C31" s="133" t="s">
        <v>1313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241</v>
      </c>
      <c r="C32" s="135" t="s">
        <v>1105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678</v>
      </c>
      <c r="C33" s="154" t="s">
        <v>1770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1360</v>
      </c>
      <c r="C36" s="136" t="s">
        <v>1314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138</v>
      </c>
      <c r="C37" s="914" t="s">
        <v>557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1344</v>
      </c>
      <c r="C38" s="140" t="s">
        <v>1318</v>
      </c>
      <c r="D38" s="48"/>
      <c r="E38" s="162">
        <f>SUM(E39:E53)-E44-E46-E51-E52</f>
        <v>89991</v>
      </c>
      <c r="F38" s="162">
        <f>+G38+H38</f>
        <v>47350</v>
      </c>
      <c r="G38" s="162">
        <f>SUM(G39:G53)-G44-G46-G51-G52</f>
        <v>47350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669</v>
      </c>
      <c r="C39" s="131" t="s">
        <v>1315</v>
      </c>
      <c r="D39" s="59"/>
      <c r="E39" s="160">
        <f>OTCHET!E181</f>
        <v>5058</v>
      </c>
      <c r="F39" s="158">
        <f aca="true" t="shared" si="2" ref="F39:F54">+G39+H39</f>
        <v>3418</v>
      </c>
      <c r="G39" s="160">
        <f>OTCHET!F181</f>
        <v>3418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1345</v>
      </c>
      <c r="C40" s="129" t="s">
        <v>1316</v>
      </c>
      <c r="D40" s="55"/>
      <c r="E40" s="161">
        <f>OTCHET!E184</f>
        <v>0</v>
      </c>
      <c r="F40" s="161">
        <f t="shared" si="2"/>
        <v>0</v>
      </c>
      <c r="G40" s="161">
        <f>OTCHET!F184</f>
        <v>0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1372</v>
      </c>
      <c r="C41" s="129" t="s">
        <v>679</v>
      </c>
      <c r="D41" s="55"/>
      <c r="E41" s="161">
        <f>+OTCHET!E190+OTCHET!E196</f>
        <v>1533</v>
      </c>
      <c r="F41" s="161">
        <f t="shared" si="2"/>
        <v>1059</v>
      </c>
      <c r="G41" s="161">
        <f>+OTCHET!F190+OTCHET!F196</f>
        <v>1059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1346</v>
      </c>
      <c r="C42" s="129" t="s">
        <v>1859</v>
      </c>
      <c r="D42" s="55"/>
      <c r="E42" s="161">
        <f>+OTCHET!E197+OTCHET!E215+OTCHET!E262+OTCHET!E288</f>
        <v>83400</v>
      </c>
      <c r="F42" s="161">
        <f t="shared" si="2"/>
        <v>42873</v>
      </c>
      <c r="G42" s="161">
        <f>+OTCHET!F197+OTCHET!F215+OTCHET!F262</f>
        <v>42873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1347</v>
      </c>
      <c r="C43" s="129" t="s">
        <v>1317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682</v>
      </c>
      <c r="C44" s="129" t="s">
        <v>690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659</v>
      </c>
      <c r="C45" s="129" t="s">
        <v>1106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1860</v>
      </c>
      <c r="C46" s="129" t="s">
        <v>1866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1861</v>
      </c>
      <c r="C47" s="143" t="s">
        <v>711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1862</v>
      </c>
      <c r="C48" s="129" t="s">
        <v>712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1863</v>
      </c>
      <c r="C49" s="129" t="s">
        <v>713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1864</v>
      </c>
      <c r="C50" s="155" t="s">
        <v>1766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681</v>
      </c>
      <c r="C51" s="129" t="s">
        <v>691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1768</v>
      </c>
      <c r="C52" s="154" t="s">
        <v>1769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1865</v>
      </c>
      <c r="C53" s="144" t="s">
        <v>680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558</v>
      </c>
      <c r="C54" s="146" t="s">
        <v>1622</v>
      </c>
      <c r="D54" s="61"/>
      <c r="E54" s="157">
        <f>+E55+E56+E60</f>
        <v>89991</v>
      </c>
      <c r="F54" s="164">
        <f t="shared" si="2"/>
        <v>47350</v>
      </c>
      <c r="G54" s="157">
        <f>+G55+G56+G60</f>
        <v>47350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559</v>
      </c>
      <c r="C55" s="129" t="s">
        <v>1104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660</v>
      </c>
      <c r="C56" s="129" t="s">
        <v>1623</v>
      </c>
      <c r="D56" s="55"/>
      <c r="E56" s="166">
        <f>+OTCHET!E370+OTCHET!E378+OTCHET!E383+OTCHET!E386+OTCHET!E389+OTCHET!E392+OTCHET!E393+OTCHET!E396+OTCHET!E409+OTCHET!E410+OTCHET!E411+OTCHET!E412+OTCHET!E413</f>
        <v>89991</v>
      </c>
      <c r="F56" s="161">
        <f t="shared" si="3"/>
        <v>47350</v>
      </c>
      <c r="G56" s="166">
        <f>+OTCHET!F370+OTCHET!F378+OTCHET!F383+OTCHET!F386+OTCHET!F389+OTCHET!F392+OTCHET!F393+OTCHET!F396+OTCHET!F409+OTCHET!F410+OTCHET!F411+OTCHET!F412+OTCHET!F413</f>
        <v>47350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1373</v>
      </c>
      <c r="C57" s="144" t="s">
        <v>692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1108</v>
      </c>
      <c r="C58" s="129" t="s">
        <v>1369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593</v>
      </c>
      <c r="C60" s="148" t="s">
        <v>1319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1621</v>
      </c>
      <c r="C61" s="136" t="s">
        <v>719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721</v>
      </c>
      <c r="C62" s="140"/>
      <c r="D62" s="61"/>
      <c r="E62" s="157">
        <f>+E22-E38+E54-E61</f>
        <v>0</v>
      </c>
      <c r="F62" s="164">
        <f t="shared" si="3"/>
        <v>0</v>
      </c>
      <c r="G62" s="157">
        <f>+G22-G38+G54-G61</f>
        <v>0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720</v>
      </c>
      <c r="C64" s="140" t="s">
        <v>661</v>
      </c>
      <c r="D64" s="61"/>
      <c r="E64" s="167">
        <f>SUM(+E66+E74+E75+E82+E83+E84+E87+E88+E89+E90+E91+E92+E93)</f>
        <v>0</v>
      </c>
      <c r="F64" s="162">
        <f>+G64+H64</f>
        <v>0</v>
      </c>
      <c r="G64" s="167">
        <f aca="true" t="shared" si="5" ref="G64:L64">SUM(+G66+G74+G75+G82+G83+G84+G87+G88+G89+G90+G91+G92+G93)</f>
        <v>0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662</v>
      </c>
      <c r="C66" s="129" t="s">
        <v>683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663</v>
      </c>
      <c r="C67" s="129" t="s">
        <v>693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664</v>
      </c>
      <c r="C68" s="129" t="s">
        <v>694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665</v>
      </c>
      <c r="C69" s="129" t="s">
        <v>1320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666</v>
      </c>
      <c r="C70" s="129" t="s">
        <v>1321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667</v>
      </c>
      <c r="C71" s="129" t="s">
        <v>695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707</v>
      </c>
      <c r="C72" s="150" t="s">
        <v>696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670</v>
      </c>
      <c r="C73" s="150" t="s">
        <v>697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668</v>
      </c>
      <c r="C74" s="148" t="s">
        <v>1322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671</v>
      </c>
      <c r="C75" s="129" t="s">
        <v>684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672</v>
      </c>
      <c r="C76" s="129" t="s">
        <v>698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673</v>
      </c>
      <c r="C77" s="129" t="s">
        <v>699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1332</v>
      </c>
      <c r="C78" s="129" t="s">
        <v>700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1103</v>
      </c>
      <c r="C80" s="129" t="s">
        <v>701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1767</v>
      </c>
      <c r="C81" s="129" t="s">
        <v>702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1368</v>
      </c>
      <c r="C82" s="129" t="s">
        <v>1323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1331</v>
      </c>
      <c r="C83" s="129" t="s">
        <v>1324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1330</v>
      </c>
      <c r="C84" s="129" t="s">
        <v>142</v>
      </c>
      <c r="D84" s="55"/>
      <c r="E84" s="166">
        <f>+E85+E86</f>
        <v>0</v>
      </c>
      <c r="F84" s="161">
        <f t="shared" si="7"/>
        <v>0</v>
      </c>
      <c r="G84" s="166">
        <f aca="true" t="shared" si="9" ref="G84:M84">+G85+G86</f>
        <v>0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1329</v>
      </c>
      <c r="C85" s="129" t="s">
        <v>143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675</v>
      </c>
      <c r="C86" s="129" t="s">
        <v>1165</v>
      </c>
      <c r="D86" s="95"/>
      <c r="E86" s="166">
        <f>+OTCHET!E508+OTCHET!E511+OTCHET!E531</f>
        <v>0</v>
      </c>
      <c r="F86" s="161">
        <f t="shared" si="7"/>
        <v>0</v>
      </c>
      <c r="G86" s="166">
        <f>+OTCHET!F508+OTCHET!F511+OTCHET!F531</f>
        <v>0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594</v>
      </c>
      <c r="C87" s="144" t="s">
        <v>1325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1328</v>
      </c>
      <c r="C88" s="127" t="s">
        <v>703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1327</v>
      </c>
      <c r="C89" s="153" t="s">
        <v>704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1326</v>
      </c>
      <c r="C90" s="130" t="s">
        <v>705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714</v>
      </c>
      <c r="C91" s="127" t="s">
        <v>715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716</v>
      </c>
      <c r="C92" s="153" t="s">
        <v>717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718</v>
      </c>
      <c r="C93" s="137" t="s">
        <v>676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1868</v>
      </c>
      <c r="C94" s="137" t="s">
        <v>1867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635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636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637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638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639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637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638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1107</v>
      </c>
      <c r="C111" s="70"/>
      <c r="D111" s="70"/>
      <c r="E111" s="71" t="s">
        <v>2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0</v>
      </c>
      <c r="C112" s="72"/>
      <c r="D112" s="72"/>
      <c r="E112" s="72" t="s">
        <v>1112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</v>
      </c>
      <c r="C113" s="68"/>
      <c r="D113" s="68"/>
      <c r="E113" s="71" t="s">
        <v>1260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1112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1262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1275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1263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1274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630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631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706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1109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770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1110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1111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708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709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527</v>
      </c>
      <c r="B1" s="657" t="s">
        <v>528</v>
      </c>
      <c r="C1" s="657" t="s">
        <v>529</v>
      </c>
      <c r="D1" s="658" t="s">
        <v>530</v>
      </c>
      <c r="E1" s="657" t="s">
        <v>531</v>
      </c>
      <c r="F1" s="657" t="s">
        <v>532</v>
      </c>
      <c r="G1" s="659" t="s">
        <v>592</v>
      </c>
      <c r="H1" s="656" t="s">
        <v>534</v>
      </c>
      <c r="I1" s="659" t="s">
        <v>1582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5</v>
      </c>
      <c r="F5" s="657" t="s">
        <v>5</v>
      </c>
      <c r="I5" s="839">
        <v>1</v>
      </c>
    </row>
    <row r="6" spans="3:9" ht="21">
      <c r="C6" s="662"/>
      <c r="D6" s="663"/>
      <c r="E6" s="661"/>
      <c r="F6" s="657" t="s">
        <v>5</v>
      </c>
      <c r="I6" s="839">
        <v>1</v>
      </c>
    </row>
    <row r="7" spans="2:9" ht="42" customHeight="1">
      <c r="B7" s="1148" t="str">
        <f>OTCHET!B7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" s="1149"/>
      <c r="D7" s="1149"/>
      <c r="F7" s="664"/>
      <c r="I7" s="839">
        <v>1</v>
      </c>
    </row>
    <row r="8" spans="3:9" ht="21">
      <c r="C8" s="662"/>
      <c r="D8" s="663"/>
      <c r="E8" s="664" t="s">
        <v>6</v>
      </c>
      <c r="F8" s="664" t="s">
        <v>633</v>
      </c>
      <c r="I8" s="839">
        <v>1</v>
      </c>
    </row>
    <row r="9" spans="2:9" ht="36.75" customHeight="1" thickBot="1">
      <c r="B9" s="1150" t="str">
        <f>OTCHET!B9</f>
        <v>КОМИСИЯ ЗА РЕГУЛИРАНЕ НА СЪОБЩЕНИЯТА</v>
      </c>
      <c r="C9" s="1151"/>
      <c r="D9" s="1151"/>
      <c r="E9" s="665">
        <f>OTCHET!$E9</f>
        <v>41640</v>
      </c>
      <c r="F9" s="666">
        <f>OTCHET!$F9</f>
        <v>41912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150" t="str">
        <f>OTCHET!B12</f>
        <v>Комисия за регулиране на съобщенията</v>
      </c>
      <c r="C12" s="1151"/>
      <c r="D12" s="1151"/>
      <c r="E12" s="664" t="s">
        <v>8</v>
      </c>
      <c r="F12" s="669" t="str">
        <f>OTCHET!$F12</f>
        <v>4300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10</v>
      </c>
      <c r="F13" s="671" t="s">
        <v>5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</v>
      </c>
      <c r="I18" s="839">
        <v>1</v>
      </c>
    </row>
    <row r="19" spans="1:9" ht="21.75" thickBot="1">
      <c r="A19" s="672"/>
      <c r="B19" s="673"/>
      <c r="C19" s="674"/>
      <c r="D19" s="675" t="s">
        <v>12</v>
      </c>
      <c r="E19" s="676" t="s">
        <v>13</v>
      </c>
      <c r="F19" s="676" t="s">
        <v>14</v>
      </c>
      <c r="G19" s="676" t="s">
        <v>14</v>
      </c>
      <c r="H19" s="676" t="s">
        <v>14</v>
      </c>
      <c r="I19" s="839">
        <v>1</v>
      </c>
    </row>
    <row r="20" spans="2:9" ht="32.25" thickBot="1">
      <c r="B20" s="677" t="s">
        <v>674</v>
      </c>
      <c r="C20" s="678"/>
      <c r="D20" s="679" t="s">
        <v>1583</v>
      </c>
      <c r="E20" s="680">
        <f>OTCHET!E20</f>
        <v>2014</v>
      </c>
      <c r="F20" s="832" t="s">
        <v>586</v>
      </c>
      <c r="G20" s="832" t="s">
        <v>587</v>
      </c>
      <c r="H20" s="367" t="s">
        <v>1563</v>
      </c>
      <c r="I20" s="840">
        <v>1</v>
      </c>
    </row>
    <row r="21" spans="2:9" ht="21.75" thickBot="1">
      <c r="B21" s="681"/>
      <c r="C21" s="682"/>
      <c r="D21" s="683" t="s">
        <v>1114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152" t="s">
        <v>799</v>
      </c>
      <c r="D22" s="1153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97" t="s">
        <v>798</v>
      </c>
      <c r="D23" s="1098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1" t="s">
        <v>797</v>
      </c>
      <c r="D24" s="1119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97" t="s">
        <v>793</v>
      </c>
      <c r="D25" s="1098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97" t="s">
        <v>1133</v>
      </c>
      <c r="D26" s="1098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97" t="s">
        <v>796</v>
      </c>
      <c r="D27" s="1098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97" t="s">
        <v>1154</v>
      </c>
      <c r="D28" s="1098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97" t="s">
        <v>1157</v>
      </c>
      <c r="D29" s="1098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97" t="s">
        <v>1160</v>
      </c>
      <c r="D30" s="1098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97" t="s">
        <v>1161</v>
      </c>
      <c r="D31" s="1098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97" t="s">
        <v>62</v>
      </c>
      <c r="D32" s="1098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97" t="s">
        <v>795</v>
      </c>
      <c r="D33" s="1098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97" t="s">
        <v>64</v>
      </c>
      <c r="D34" s="1098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97" t="s">
        <v>65</v>
      </c>
      <c r="D35" s="1098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59" t="s">
        <v>80</v>
      </c>
      <c r="D36" s="1060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59" t="s">
        <v>1889</v>
      </c>
      <c r="D37" s="1060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97" t="s">
        <v>1890</v>
      </c>
      <c r="D38" s="1098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97" t="s">
        <v>97</v>
      </c>
      <c r="D39" s="1098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97" t="s">
        <v>100</v>
      </c>
      <c r="D40" s="1098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97" t="s">
        <v>1853</v>
      </c>
      <c r="D41" s="1098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1857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97" t="s">
        <v>256</v>
      </c>
      <c r="D43" s="1098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97" t="s">
        <v>257</v>
      </c>
      <c r="D44" s="1098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258</v>
      </c>
      <c r="C45" s="1097" t="s">
        <v>1361</v>
      </c>
      <c r="D45" s="1098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97" t="s">
        <v>1364</v>
      </c>
      <c r="D46" s="1098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97" t="s">
        <v>379</v>
      </c>
      <c r="D47" s="1098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146" t="s">
        <v>380</v>
      </c>
      <c r="D48" s="1147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260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7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4" s="1076"/>
      <c r="D54" s="1076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6</v>
      </c>
      <c r="F55" s="711" t="s">
        <v>633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7" t="str">
        <f>$B$9</f>
        <v>КОМИСИЯ ЗА РЕГУЛИРАНЕ НА СЪОБЩЕНИЯТА</v>
      </c>
      <c r="C56" s="1078"/>
      <c r="D56" s="1078"/>
      <c r="E56" s="713">
        <f>$E$9</f>
        <v>41640</v>
      </c>
      <c r="F56" s="714">
        <f>$F$9</f>
        <v>41912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7" t="str">
        <f>$B$12</f>
        <v>Комисия за регулиране на съобщенията</v>
      </c>
      <c r="C59" s="1078"/>
      <c r="D59" s="1078"/>
      <c r="E59" s="710" t="s">
        <v>8</v>
      </c>
      <c r="F59" s="717" t="str">
        <f>$F$12</f>
        <v>4300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10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674</v>
      </c>
      <c r="C63" s="1142" t="s">
        <v>1344</v>
      </c>
      <c r="D63" s="1143"/>
      <c r="E63" s="719" t="s">
        <v>13</v>
      </c>
      <c r="F63" s="720" t="s">
        <v>14</v>
      </c>
      <c r="G63" s="720" t="s">
        <v>14</v>
      </c>
      <c r="H63" s="720" t="s">
        <v>14</v>
      </c>
      <c r="I63" s="841">
        <v>1</v>
      </c>
      <c r="J63" s="1135" t="s">
        <v>588</v>
      </c>
      <c r="K63" s="1135" t="s">
        <v>589</v>
      </c>
      <c r="L63" s="1135" t="s">
        <v>590</v>
      </c>
      <c r="M63" s="1135" t="s">
        <v>591</v>
      </c>
    </row>
    <row r="64" spans="2:13" s="672" customFormat="1" ht="49.5" customHeight="1" thickBot="1">
      <c r="B64" s="721"/>
      <c r="C64" s="1138" t="s">
        <v>1584</v>
      </c>
      <c r="D64" s="1139"/>
      <c r="E64" s="722">
        <f>+E20</f>
        <v>2014</v>
      </c>
      <c r="F64" s="832" t="s">
        <v>586</v>
      </c>
      <c r="G64" s="832" t="s">
        <v>587</v>
      </c>
      <c r="H64" s="367" t="s">
        <v>1563</v>
      </c>
      <c r="I64" s="841">
        <v>1</v>
      </c>
      <c r="J64" s="1144"/>
      <c r="K64" s="1144"/>
      <c r="L64" s="1136"/>
      <c r="M64" s="1136"/>
    </row>
    <row r="65" spans="2:13" s="672" customFormat="1" ht="39" customHeight="1" thickBot="1">
      <c r="B65" s="723"/>
      <c r="C65" s="1140" t="s">
        <v>262</v>
      </c>
      <c r="D65" s="1141"/>
      <c r="E65" s="724"/>
      <c r="F65" s="724"/>
      <c r="G65" s="724"/>
      <c r="H65" s="724"/>
      <c r="I65" s="841">
        <v>1</v>
      </c>
      <c r="J65" s="1145"/>
      <c r="K65" s="1145"/>
      <c r="L65" s="1137"/>
      <c r="M65" s="1137"/>
    </row>
    <row r="66" spans="1:13" s="687" customFormat="1" ht="34.5" customHeight="1">
      <c r="A66" s="694">
        <v>5</v>
      </c>
      <c r="B66" s="685">
        <v>100</v>
      </c>
      <c r="C66" s="1111" t="s">
        <v>976</v>
      </c>
      <c r="D66" s="1105"/>
      <c r="E66" s="846">
        <f>OTCHET!$E181</f>
        <v>5058</v>
      </c>
      <c r="F66" s="846">
        <f>OTCHET!$F181</f>
        <v>3418</v>
      </c>
      <c r="G66" s="686">
        <f>OTCHET!$G181</f>
        <v>0</v>
      </c>
      <c r="H66" s="686">
        <f>OTCHET!$H181</f>
        <v>3418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59" t="s">
        <v>979</v>
      </c>
      <c r="D67" s="1060"/>
      <c r="E67" s="847">
        <f>OTCHET!$E184</f>
        <v>0</v>
      </c>
      <c r="F67" s="847">
        <f>OTCHET!$F184</f>
        <v>0</v>
      </c>
      <c r="G67" s="689">
        <f>OTCHET!$G184</f>
        <v>0</v>
      </c>
      <c r="H67" s="689">
        <f>OTCHET!$H184</f>
        <v>0</v>
      </c>
      <c r="I67" s="835">
        <f t="shared" si="1"/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97" t="s">
        <v>1641</v>
      </c>
      <c r="D68" s="1098"/>
      <c r="E68" s="847">
        <f>OTCHET!$E190</f>
        <v>1533</v>
      </c>
      <c r="F68" s="847">
        <f>OTCHET!$F190</f>
        <v>1059</v>
      </c>
      <c r="G68" s="689">
        <f>OTCHET!$G190</f>
        <v>0</v>
      </c>
      <c r="H68" s="689">
        <f>OTCHET!$H190</f>
        <v>1059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1" t="s">
        <v>1647</v>
      </c>
      <c r="D69" s="1072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59" t="s">
        <v>1648</v>
      </c>
      <c r="D70" s="1060"/>
      <c r="E70" s="847">
        <f>OTCHET!$E197</f>
        <v>83400</v>
      </c>
      <c r="F70" s="847">
        <f>OTCHET!$F197</f>
        <v>42873</v>
      </c>
      <c r="G70" s="689">
        <f>OTCHET!$G197</f>
        <v>0</v>
      </c>
      <c r="H70" s="689">
        <f>OTCHET!$H197</f>
        <v>42873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79" t="s">
        <v>1475</v>
      </c>
      <c r="D71" s="1080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79" t="s">
        <v>597</v>
      </c>
      <c r="D72" s="1080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79" t="s">
        <v>1051</v>
      </c>
      <c r="D73" s="1080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79" t="s">
        <v>1053</v>
      </c>
      <c r="D74" s="1080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99" t="s">
        <v>1054</v>
      </c>
      <c r="D75" s="1093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99" t="s">
        <v>1055</v>
      </c>
      <c r="D76" s="1093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99" t="s">
        <v>1056</v>
      </c>
      <c r="D77" s="1093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79" t="s">
        <v>1057</v>
      </c>
      <c r="D78" s="1080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1064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79" t="s">
        <v>1071</v>
      </c>
      <c r="D80" s="1080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79" t="s">
        <v>386</v>
      </c>
      <c r="D81" s="1080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79" t="s">
        <v>387</v>
      </c>
      <c r="D82" s="1080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79" t="s">
        <v>388</v>
      </c>
      <c r="D83" s="1080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79" t="s">
        <v>395</v>
      </c>
      <c r="D84" s="1080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79" t="s">
        <v>399</v>
      </c>
      <c r="D85" s="1080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79" t="s">
        <v>1542</v>
      </c>
      <c r="D86" s="1080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99" t="s">
        <v>400</v>
      </c>
      <c r="D87" s="1093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79" t="s">
        <v>1479</v>
      </c>
      <c r="D88" s="1080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26" t="s">
        <v>401</v>
      </c>
      <c r="D89" s="1127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26" t="s">
        <v>402</v>
      </c>
      <c r="D90" s="1127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26" t="s">
        <v>1088</v>
      </c>
      <c r="D91" s="1127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26" t="s">
        <v>1507</v>
      </c>
      <c r="D92" s="1127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79" t="s">
        <v>1508</v>
      </c>
      <c r="D93" s="1080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30" t="s">
        <v>476</v>
      </c>
      <c r="D94" s="1131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1585</v>
      </c>
      <c r="C95" s="1132" t="s">
        <v>480</v>
      </c>
      <c r="D95" s="1133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34" t="s">
        <v>484</v>
      </c>
      <c r="D96" s="1134"/>
      <c r="E96" s="704">
        <f>OTCHET!$E292</f>
        <v>89991</v>
      </c>
      <c r="F96" s="704">
        <f>OTCHET!$F292</f>
        <v>47350</v>
      </c>
      <c r="G96" s="704">
        <f>OTCHET!$G292</f>
        <v>0</v>
      </c>
      <c r="H96" s="704">
        <f>OTCHET!$H292</f>
        <v>47350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7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99" s="1076"/>
      <c r="D99" s="1076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6</v>
      </c>
      <c r="F100" s="711" t="s">
        <v>633</v>
      </c>
      <c r="I100" s="839">
        <v>1</v>
      </c>
    </row>
    <row r="101" spans="1:9" ht="38.25" customHeight="1" thickBot="1">
      <c r="A101" s="701"/>
      <c r="B101" s="1077" t="str">
        <f>$B$9</f>
        <v>КОМИСИЯ ЗА РЕГУЛИРАНЕ НА СЪОБЩЕНИЯТА</v>
      </c>
      <c r="C101" s="1078"/>
      <c r="D101" s="1078"/>
      <c r="E101" s="713">
        <f>$E$9</f>
        <v>41640</v>
      </c>
      <c r="F101" s="714">
        <f>$F$9</f>
        <v>41912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7" t="str">
        <f>$B$12</f>
        <v>Комисия за регулиране на съобщенията</v>
      </c>
      <c r="C104" s="1078"/>
      <c r="D104" s="1078"/>
      <c r="E104" s="710" t="s">
        <v>8</v>
      </c>
      <c r="F104" s="717" t="str">
        <f>$F$12</f>
        <v>4300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10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</v>
      </c>
      <c r="I107" s="839">
        <v>1</v>
      </c>
    </row>
    <row r="108" spans="1:9" ht="21">
      <c r="A108" s="701"/>
      <c r="B108" s="743"/>
      <c r="C108" s="1120"/>
      <c r="D108" s="1121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674</v>
      </c>
      <c r="C109" s="1122" t="s">
        <v>763</v>
      </c>
      <c r="D109" s="1123"/>
      <c r="E109" s="746" t="s">
        <v>1543</v>
      </c>
      <c r="F109" s="746" t="s">
        <v>14</v>
      </c>
      <c r="G109" s="746" t="s">
        <v>14</v>
      </c>
      <c r="H109" s="746" t="s">
        <v>14</v>
      </c>
      <c r="I109" s="839">
        <v>1</v>
      </c>
    </row>
    <row r="110" spans="1:9" ht="42.75" customHeight="1">
      <c r="A110" s="701"/>
      <c r="B110" s="745"/>
      <c r="C110" s="1122" t="s">
        <v>1584</v>
      </c>
      <c r="D110" s="1123"/>
      <c r="E110" s="746" t="s">
        <v>1256</v>
      </c>
      <c r="F110" s="832" t="s">
        <v>586</v>
      </c>
      <c r="G110" s="832" t="s">
        <v>587</v>
      </c>
      <c r="H110" s="367" t="s">
        <v>1563</v>
      </c>
      <c r="I110" s="839">
        <v>1</v>
      </c>
    </row>
    <row r="111" spans="1:9" ht="21.75" thickBot="1">
      <c r="A111" s="701"/>
      <c r="B111" s="747"/>
      <c r="C111" s="1128"/>
      <c r="D111" s="1129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24" t="s">
        <v>764</v>
      </c>
      <c r="D112" s="1125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073" t="s">
        <v>1138</v>
      </c>
      <c r="D113" s="1074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7" t="s">
        <v>765</v>
      </c>
      <c r="D114" s="1108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97" t="s">
        <v>1501</v>
      </c>
      <c r="D115" s="1098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06" t="s">
        <v>133</v>
      </c>
      <c r="D116" s="1096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073" t="s">
        <v>1142</v>
      </c>
      <c r="D117" s="1074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11" t="s">
        <v>406</v>
      </c>
      <c r="D118" s="1105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59" t="s">
        <v>407</v>
      </c>
      <c r="D119" s="1060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062" t="s">
        <v>409</v>
      </c>
      <c r="D120" s="1112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081" t="s">
        <v>410</v>
      </c>
      <c r="D121" s="1093"/>
      <c r="E121" s="854">
        <f>OTCHET!$E386</f>
        <v>89991</v>
      </c>
      <c r="F121" s="859">
        <f>OTCHET!$F386</f>
        <v>47350</v>
      </c>
      <c r="G121" s="759">
        <f>OTCHET!$G386</f>
        <v>0</v>
      </c>
      <c r="H121" s="759">
        <f>OTCHET!$H386</f>
        <v>47350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15" t="s">
        <v>411</v>
      </c>
      <c r="D122" s="1116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1586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081" t="s">
        <v>1144</v>
      </c>
      <c r="D124" s="1093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081" t="s">
        <v>1547</v>
      </c>
      <c r="D125" s="1093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17" t="s">
        <v>414</v>
      </c>
      <c r="D126" s="1118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02" t="s">
        <v>1461</v>
      </c>
      <c r="D127" s="1103"/>
      <c r="E127" s="704">
        <f>OTCHET!$E406</f>
        <v>89991</v>
      </c>
      <c r="F127" s="704">
        <f>OTCHET!$F406</f>
        <v>47350</v>
      </c>
      <c r="G127" s="704">
        <f>OTCHET!$G406</f>
        <v>0</v>
      </c>
      <c r="H127" s="704">
        <f>OTCHET!$H406</f>
        <v>47350</v>
      </c>
      <c r="I127" s="839">
        <v>1</v>
      </c>
    </row>
    <row r="128" spans="1:9" ht="54" customHeight="1" thickBot="1">
      <c r="A128" s="701">
        <v>261</v>
      </c>
      <c r="B128" s="756" t="s">
        <v>674</v>
      </c>
      <c r="C128" s="1109" t="s">
        <v>1462</v>
      </c>
      <c r="D128" s="1110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073" t="s">
        <v>1463</v>
      </c>
      <c r="D129" s="1074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7" t="s">
        <v>1464</v>
      </c>
      <c r="D130" s="1108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97" t="s">
        <v>1587</v>
      </c>
      <c r="D131" s="1098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1" t="s">
        <v>416</v>
      </c>
      <c r="D132" s="1119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1" t="s">
        <v>1505</v>
      </c>
      <c r="D133" s="1072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13" t="s">
        <v>1354</v>
      </c>
      <c r="D134" s="1114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02" t="s">
        <v>1465</v>
      </c>
      <c r="D135" s="1103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7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39" s="1076"/>
      <c r="D139" s="1076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6</v>
      </c>
      <c r="F140" s="711" t="s">
        <v>633</v>
      </c>
      <c r="I140" s="839">
        <v>1</v>
      </c>
    </row>
    <row r="141" spans="1:9" ht="38.25" customHeight="1" thickBot="1">
      <c r="A141" s="739"/>
      <c r="B141" s="1077" t="str">
        <f>$B$9</f>
        <v>КОМИСИЯ ЗА РЕГУЛИРАНЕ НА СЪОБЩЕНИЯТА</v>
      </c>
      <c r="C141" s="1078"/>
      <c r="D141" s="1078"/>
      <c r="E141" s="713">
        <f>$E$9</f>
        <v>41640</v>
      </c>
      <c r="F141" s="714">
        <f>$F$9</f>
        <v>41912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7" t="str">
        <f>$B$12</f>
        <v>Комисия за регулиране на съобщенията</v>
      </c>
      <c r="C144" s="1078"/>
      <c r="D144" s="1078"/>
      <c r="E144" s="710" t="s">
        <v>8</v>
      </c>
      <c r="F144" s="717" t="str">
        <f>$F$12</f>
        <v>4300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10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</v>
      </c>
      <c r="I147" s="839">
        <v>1</v>
      </c>
    </row>
    <row r="148" spans="1:9" ht="21.75" thickBot="1">
      <c r="A148" s="739"/>
      <c r="B148" s="768"/>
      <c r="C148" s="769"/>
      <c r="D148" s="770" t="s">
        <v>1588</v>
      </c>
      <c r="E148" s="771" t="s">
        <v>523</v>
      </c>
      <c r="F148" s="772" t="s">
        <v>14</v>
      </c>
      <c r="G148" s="772" t="s">
        <v>14</v>
      </c>
      <c r="H148" s="772" t="s">
        <v>14</v>
      </c>
      <c r="I148" s="839">
        <v>1</v>
      </c>
    </row>
    <row r="149" spans="1:9" ht="38.25" thickBot="1">
      <c r="A149" s="739"/>
      <c r="B149" s="773"/>
      <c r="C149" s="773"/>
      <c r="D149" s="774" t="s">
        <v>1466</v>
      </c>
      <c r="E149" s="772">
        <f>+E20</f>
        <v>2014</v>
      </c>
      <c r="F149" s="832" t="s">
        <v>586</v>
      </c>
      <c r="G149" s="832" t="s">
        <v>587</v>
      </c>
      <c r="H149" s="367" t="s">
        <v>1563</v>
      </c>
      <c r="I149" s="839">
        <v>1</v>
      </c>
    </row>
    <row r="150" spans="1:9" ht="21.75" thickBot="1">
      <c r="A150" s="739"/>
      <c r="B150" s="775"/>
      <c r="C150" s="776"/>
      <c r="D150" s="777" t="s">
        <v>1467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0</v>
      </c>
      <c r="G151" s="782">
        <f>+G49-G96+G127+G135</f>
        <v>0</v>
      </c>
      <c r="H151" s="782">
        <f>+H49-H96+H127+H135</f>
        <v>0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7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55" s="1076"/>
      <c r="D155" s="1076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6</v>
      </c>
      <c r="F156" s="711" t="s">
        <v>633</v>
      </c>
      <c r="I156" s="839">
        <v>1</v>
      </c>
    </row>
    <row r="157" spans="1:9" ht="38.25" customHeight="1" thickBot="1">
      <c r="A157" s="739"/>
      <c r="B157" s="1077" t="str">
        <f>$B$9</f>
        <v>КОМИСИЯ ЗА РЕГУЛИРАНЕ НА СЪОБЩЕНИЯТА</v>
      </c>
      <c r="C157" s="1078"/>
      <c r="D157" s="1078"/>
      <c r="E157" s="713">
        <f>$E$9</f>
        <v>41640</v>
      </c>
      <c r="F157" s="714">
        <f>$F$9</f>
        <v>41912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7" t="str">
        <f>$B$12</f>
        <v>Комисия за регулиране на съобщенията</v>
      </c>
      <c r="C160" s="1078"/>
      <c r="D160" s="1078"/>
      <c r="E160" s="710" t="s">
        <v>8</v>
      </c>
      <c r="F160" s="717" t="str">
        <f>$F$12</f>
        <v>4300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10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674</v>
      </c>
      <c r="C165" s="789"/>
      <c r="D165" s="721" t="s">
        <v>1468</v>
      </c>
      <c r="E165" s="746" t="s">
        <v>13</v>
      </c>
      <c r="F165" s="746" t="s">
        <v>14</v>
      </c>
      <c r="G165" s="746" t="s">
        <v>14</v>
      </c>
      <c r="H165" s="746" t="s">
        <v>14</v>
      </c>
      <c r="I165" s="839">
        <v>1</v>
      </c>
    </row>
    <row r="166" spans="1:9" ht="32.25" thickBot="1">
      <c r="A166" s="739"/>
      <c r="B166" s="790"/>
      <c r="C166" s="744"/>
      <c r="D166" s="679" t="s">
        <v>1584</v>
      </c>
      <c r="E166" s="722">
        <f>+E20</f>
        <v>2014</v>
      </c>
      <c r="F166" s="832" t="s">
        <v>586</v>
      </c>
      <c r="G166" s="844" t="s">
        <v>587</v>
      </c>
      <c r="H166" s="845" t="s">
        <v>1563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1469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04" t="s">
        <v>1470</v>
      </c>
      <c r="D168" s="1105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79" t="s">
        <v>723</v>
      </c>
      <c r="D169" s="1080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79" t="s">
        <v>726</v>
      </c>
      <c r="D170" s="1080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99" t="s">
        <v>729</v>
      </c>
      <c r="D171" s="1093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00" t="s">
        <v>736</v>
      </c>
      <c r="D172" s="1101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59" t="s">
        <v>1589</v>
      </c>
      <c r="D173" s="1060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1" t="s">
        <v>1590</v>
      </c>
      <c r="D174" s="1072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1" t="s">
        <v>836</v>
      </c>
      <c r="D175" s="1072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97" t="s">
        <v>1591</v>
      </c>
      <c r="D176" s="1098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59" t="s">
        <v>1612</v>
      </c>
      <c r="D177" s="1060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59" t="s">
        <v>1616</v>
      </c>
      <c r="D178" s="1060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1" t="s">
        <v>560</v>
      </c>
      <c r="D179" s="1072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1" t="s">
        <v>766</v>
      </c>
      <c r="D180" s="1072"/>
      <c r="E180" s="854">
        <f>OTCHET!$E511</f>
        <v>0</v>
      </c>
      <c r="F180" s="855">
        <f>OTCHET!$F511</f>
        <v>0</v>
      </c>
      <c r="G180" s="753">
        <f>OTCHET!$G511</f>
        <v>0</v>
      </c>
      <c r="H180" s="753">
        <f>OTCHET!$H511</f>
        <v>0</v>
      </c>
      <c r="I180" s="836">
        <f t="shared" si="3"/>
      </c>
    </row>
    <row r="181" spans="1:9" s="687" customFormat="1" ht="33.75" customHeight="1">
      <c r="A181" s="694">
        <v>375</v>
      </c>
      <c r="B181" s="688">
        <v>8900</v>
      </c>
      <c r="C181" s="1081" t="s">
        <v>137</v>
      </c>
      <c r="D181" s="1093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59" t="s">
        <v>1624</v>
      </c>
      <c r="D182" s="1060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081" t="s">
        <v>767</v>
      </c>
      <c r="D183" s="1062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061" t="s">
        <v>561</v>
      </c>
      <c r="D184" s="1072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59" t="s">
        <v>562</v>
      </c>
      <c r="D185" s="1060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061" t="s">
        <v>563</v>
      </c>
      <c r="D186" s="1094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061" t="s">
        <v>564</v>
      </c>
      <c r="D187" s="1072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095" t="s">
        <v>618</v>
      </c>
      <c r="D188" s="1096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1251</v>
      </c>
      <c r="E189" s="704">
        <f>OTCHET!$E584</f>
        <v>0</v>
      </c>
      <c r="F189" s="704">
        <f>OTCHET!$F584</f>
        <v>0</v>
      </c>
      <c r="G189" s="704">
        <f>OTCHET!$G584</f>
        <v>0</v>
      </c>
      <c r="H189" s="704">
        <f>OTCHET!$H584</f>
        <v>0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7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93" s="1076"/>
      <c r="D193" s="1076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6</v>
      </c>
      <c r="F194" s="711" t="s">
        <v>633</v>
      </c>
      <c r="G194" s="687"/>
      <c r="I194" s="838">
        <v>1</v>
      </c>
    </row>
    <row r="195" spans="2:9" ht="21.75" thickBot="1">
      <c r="B195" s="1077" t="str">
        <f>$B$9</f>
        <v>КОМИСИЯ ЗА РЕГУЛИРАНЕ НА СЪОБЩЕНИЯТА</v>
      </c>
      <c r="C195" s="1078"/>
      <c r="D195" s="1078"/>
      <c r="E195" s="713">
        <f>$E$9</f>
        <v>41640</v>
      </c>
      <c r="F195" s="714">
        <f>$F$9</f>
        <v>41912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7" t="str">
        <f>$B$12</f>
        <v>Комисия за регулиране на съобщенията</v>
      </c>
      <c r="C198" s="1078"/>
      <c r="D198" s="1078"/>
      <c r="E198" s="710" t="s">
        <v>8</v>
      </c>
      <c r="F198" s="717" t="str">
        <f>$F$12</f>
        <v>4300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10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</v>
      </c>
      <c r="G201" s="687"/>
      <c r="I201" s="838">
        <v>1</v>
      </c>
    </row>
    <row r="202" spans="2:9" ht="21.75" thickBot="1">
      <c r="B202" s="809" t="s">
        <v>674</v>
      </c>
      <c r="C202" s="810"/>
      <c r="D202" s="811" t="s">
        <v>565</v>
      </c>
      <c r="E202" s="812" t="s">
        <v>13</v>
      </c>
      <c r="F202" s="812" t="s">
        <v>14</v>
      </c>
      <c r="G202" s="812" t="s">
        <v>14</v>
      </c>
      <c r="H202" s="812" t="s">
        <v>14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586</v>
      </c>
      <c r="G203" s="833" t="s">
        <v>587</v>
      </c>
      <c r="H203" s="816" t="s">
        <v>1563</v>
      </c>
      <c r="I203" s="838">
        <v>1</v>
      </c>
    </row>
    <row r="204" spans="2:9" ht="21">
      <c r="B204" s="817" t="s">
        <v>566</v>
      </c>
      <c r="C204" s="1091" t="s">
        <v>567</v>
      </c>
      <c r="D204" s="1092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568</v>
      </c>
      <c r="C205" s="1084" t="s">
        <v>569</v>
      </c>
      <c r="D205" s="1085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570</v>
      </c>
      <c r="C206" s="1084" t="s">
        <v>571</v>
      </c>
      <c r="D206" s="1085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572</v>
      </c>
      <c r="C207" s="1087" t="s">
        <v>573</v>
      </c>
      <c r="D207" s="1088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574</v>
      </c>
      <c r="C208" s="1089" t="s">
        <v>575</v>
      </c>
      <c r="D208" s="1090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576</v>
      </c>
      <c r="C209" s="1086" t="s">
        <v>577</v>
      </c>
      <c r="D209" s="1086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578</v>
      </c>
      <c r="C210" s="1057" t="s">
        <v>579</v>
      </c>
      <c r="D210" s="1058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580</v>
      </c>
      <c r="C211" s="1057" t="s">
        <v>581</v>
      </c>
      <c r="D211" s="1058"/>
      <c r="E211" s="864">
        <f>SUMIF(OTCHET!J:J,8,OTCHET!E:E)</f>
        <v>89991</v>
      </c>
      <c r="F211" s="864">
        <f>SUMIF(OTCHET!J:J,8,OTCHET!F:F)</f>
        <v>47350</v>
      </c>
      <c r="G211" s="864">
        <f>SUMIF(OTCHET!J:J,8,OTCHET!G:G)</f>
        <v>0</v>
      </c>
      <c r="H211" s="864">
        <f>SUMIF(OTCHET!J:J,8,OTCHET!H:H)</f>
        <v>47350</v>
      </c>
      <c r="I211" s="838">
        <v>1</v>
      </c>
    </row>
    <row r="212" spans="2:9" ht="21.75" thickBot="1">
      <c r="B212" s="818" t="s">
        <v>582</v>
      </c>
      <c r="C212" s="1082" t="s">
        <v>583</v>
      </c>
      <c r="D212" s="1083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584</v>
      </c>
      <c r="E213" s="822">
        <f>SUM(E204:E212)</f>
        <v>89991</v>
      </c>
      <c r="F213" s="822">
        <f>SUM(F204:F212)</f>
        <v>47350</v>
      </c>
      <c r="G213" s="822">
        <f>SUM(G204:G212)</f>
        <v>0</v>
      </c>
      <c r="H213" s="822">
        <f>SUM(H204:H212)</f>
        <v>47350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C44:D44"/>
    <mergeCell ref="C45:D45"/>
    <mergeCell ref="C48:D48"/>
    <mergeCell ref="B54:D54"/>
    <mergeCell ref="C47:D47"/>
    <mergeCell ref="C46:D46"/>
    <mergeCell ref="B56:D56"/>
    <mergeCell ref="B59:D59"/>
    <mergeCell ref="J63:J65"/>
    <mergeCell ref="K63:K65"/>
    <mergeCell ref="L63:L65"/>
    <mergeCell ref="C77:D77"/>
    <mergeCell ref="C76:D76"/>
    <mergeCell ref="M63:M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112:D112"/>
    <mergeCell ref="C113:D113"/>
    <mergeCell ref="C114:D114"/>
    <mergeCell ref="C115:D115"/>
    <mergeCell ref="B101:D101"/>
    <mergeCell ref="B104:D104"/>
    <mergeCell ref="C108:D108"/>
    <mergeCell ref="C109:D109"/>
    <mergeCell ref="C134:D134"/>
    <mergeCell ref="C122:D122"/>
    <mergeCell ref="C124:D124"/>
    <mergeCell ref="C125:D125"/>
    <mergeCell ref="C126:D126"/>
    <mergeCell ref="C131:D131"/>
    <mergeCell ref="C132:D132"/>
    <mergeCell ref="C116:D116"/>
    <mergeCell ref="C133:D133"/>
    <mergeCell ref="C129:D129"/>
    <mergeCell ref="C130:D130"/>
    <mergeCell ref="C127:D127"/>
    <mergeCell ref="C128:D128"/>
    <mergeCell ref="C118:D118"/>
    <mergeCell ref="C119:D119"/>
    <mergeCell ref="C120:D120"/>
    <mergeCell ref="C121:D121"/>
    <mergeCell ref="B155:D155"/>
    <mergeCell ref="B157:D157"/>
    <mergeCell ref="B160:D160"/>
    <mergeCell ref="C168:D168"/>
    <mergeCell ref="C135:D135"/>
    <mergeCell ref="B139:D139"/>
    <mergeCell ref="B141:D141"/>
    <mergeCell ref="B144:D144"/>
    <mergeCell ref="C175:D175"/>
    <mergeCell ref="C176:D176"/>
    <mergeCell ref="C177:D177"/>
    <mergeCell ref="C171:D171"/>
    <mergeCell ref="C172:D172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79:D179"/>
    <mergeCell ref="C117:D117"/>
    <mergeCell ref="B193:D193"/>
    <mergeCell ref="B195:D195"/>
    <mergeCell ref="C169:D169"/>
    <mergeCell ref="C170:D170"/>
    <mergeCell ref="C183:D183"/>
    <mergeCell ref="C184:D184"/>
    <mergeCell ref="C173:D173"/>
    <mergeCell ref="C174:D17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tabSelected="1" zoomScale="75" zoomScaleNormal="75" zoomScalePageLayoutView="0" workbookViewId="0" topLeftCell="B725">
      <selection activeCell="G8" sqref="G8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527</v>
      </c>
      <c r="B1" s="275" t="s">
        <v>528</v>
      </c>
      <c r="C1" s="275" t="s">
        <v>529</v>
      </c>
      <c r="D1" s="276" t="s">
        <v>530</v>
      </c>
      <c r="E1" s="275" t="s">
        <v>531</v>
      </c>
      <c r="F1" s="275" t="s">
        <v>532</v>
      </c>
      <c r="G1" s="275" t="s">
        <v>532</v>
      </c>
      <c r="H1" s="275" t="s">
        <v>532</v>
      </c>
      <c r="I1" s="277" t="s">
        <v>533</v>
      </c>
      <c r="J1" s="278"/>
      <c r="K1" s="275" t="s">
        <v>534</v>
      </c>
      <c r="L1" s="275" t="s">
        <v>535</v>
      </c>
      <c r="M1" s="279" t="s">
        <v>536</v>
      </c>
      <c r="N1" s="279" t="s">
        <v>537</v>
      </c>
      <c r="O1" s="280"/>
      <c r="P1" s="275" t="s">
        <v>534</v>
      </c>
      <c r="Q1" s="275" t="s">
        <v>535</v>
      </c>
      <c r="R1" s="279" t="s">
        <v>536</v>
      </c>
      <c r="S1" s="279" t="s">
        <v>537</v>
      </c>
      <c r="T1" s="275" t="s">
        <v>535</v>
      </c>
      <c r="U1" s="279" t="s">
        <v>536</v>
      </c>
      <c r="V1" s="279" t="s">
        <v>537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5" t="s">
        <v>1771</v>
      </c>
      <c r="E5" s="275" t="s">
        <v>5</v>
      </c>
      <c r="F5" s="275" t="s">
        <v>5</v>
      </c>
      <c r="G5" s="275" t="s">
        <v>5</v>
      </c>
      <c r="H5" s="275" t="s">
        <v>5</v>
      </c>
      <c r="I5" s="281">
        <v>1</v>
      </c>
      <c r="K5" s="275" t="s">
        <v>5</v>
      </c>
      <c r="L5" s="275" t="s">
        <v>5</v>
      </c>
      <c r="M5" s="279" t="s">
        <v>5</v>
      </c>
      <c r="N5" s="279" t="s">
        <v>5</v>
      </c>
      <c r="O5" s="283"/>
      <c r="P5" s="275" t="s">
        <v>5</v>
      </c>
      <c r="Q5" s="275" t="s">
        <v>5</v>
      </c>
      <c r="R5" s="279" t="s">
        <v>5</v>
      </c>
      <c r="S5" s="279" t="s">
        <v>5</v>
      </c>
      <c r="T5" s="275" t="s">
        <v>5</v>
      </c>
      <c r="U5" s="279" t="s">
        <v>5</v>
      </c>
      <c r="V5" s="279" t="s">
        <v>5</v>
      </c>
    </row>
    <row r="6" spans="3:22" ht="15">
      <c r="C6" s="287"/>
      <c r="D6" s="288"/>
      <c r="E6" s="286"/>
      <c r="F6" s="275" t="s">
        <v>5</v>
      </c>
      <c r="G6" s="275" t="s">
        <v>5</v>
      </c>
      <c r="H6" s="275" t="s">
        <v>5</v>
      </c>
      <c r="I6" s="281">
        <v>1</v>
      </c>
      <c r="K6" s="286"/>
      <c r="L6" s="275" t="s">
        <v>5</v>
      </c>
      <c r="N6" s="279" t="s">
        <v>5</v>
      </c>
      <c r="O6" s="283"/>
      <c r="P6" s="286"/>
      <c r="Q6" s="275" t="s">
        <v>5</v>
      </c>
      <c r="S6" s="279" t="s">
        <v>5</v>
      </c>
      <c r="T6" s="275" t="s">
        <v>5</v>
      </c>
      <c r="V6" s="279" t="s">
        <v>5</v>
      </c>
    </row>
    <row r="7" spans="2:22" ht="49.5" customHeight="1">
      <c r="B7" s="1219" t="s">
        <v>1822</v>
      </c>
      <c r="C7" s="1220"/>
      <c r="D7" s="1220"/>
      <c r="F7" s="289"/>
      <c r="G7" s="289"/>
      <c r="H7" s="289"/>
      <c r="I7" s="281">
        <v>1</v>
      </c>
      <c r="K7" s="286"/>
      <c r="L7" s="275" t="s">
        <v>5</v>
      </c>
      <c r="N7" s="279" t="s">
        <v>5</v>
      </c>
      <c r="O7" s="283"/>
      <c r="P7" s="286"/>
      <c r="Q7" s="275" t="s">
        <v>5</v>
      </c>
      <c r="S7" s="279" t="s">
        <v>5</v>
      </c>
      <c r="T7" s="275" t="s">
        <v>5</v>
      </c>
      <c r="V7" s="279" t="s">
        <v>5</v>
      </c>
    </row>
    <row r="8" spans="3:22" ht="15">
      <c r="C8" s="287"/>
      <c r="D8" s="288"/>
      <c r="E8" s="289" t="s">
        <v>6</v>
      </c>
      <c r="F8" s="289" t="s">
        <v>633</v>
      </c>
      <c r="G8" s="289"/>
      <c r="H8" s="289"/>
      <c r="I8" s="281">
        <v>1</v>
      </c>
      <c r="K8" s="286"/>
      <c r="L8" s="275" t="s">
        <v>5</v>
      </c>
      <c r="N8" s="279" t="s">
        <v>5</v>
      </c>
      <c r="O8" s="283"/>
      <c r="P8" s="286"/>
      <c r="Q8" s="275" t="s">
        <v>5</v>
      </c>
      <c r="S8" s="279" t="s">
        <v>5</v>
      </c>
      <c r="T8" s="275" t="s">
        <v>5</v>
      </c>
      <c r="V8" s="279" t="s">
        <v>5</v>
      </c>
    </row>
    <row r="9" spans="2:22" ht="36.75" customHeight="1">
      <c r="B9" s="1069" t="s">
        <v>525</v>
      </c>
      <c r="C9" s="1070"/>
      <c r="D9" s="1070"/>
      <c r="E9" s="652">
        <v>41640</v>
      </c>
      <c r="F9" s="290">
        <v>41912</v>
      </c>
      <c r="G9" s="289"/>
      <c r="H9" s="289"/>
      <c r="I9" s="281">
        <v>1</v>
      </c>
      <c r="K9" s="286"/>
      <c r="L9" s="275" t="s">
        <v>5</v>
      </c>
      <c r="N9" s="279" t="s">
        <v>5</v>
      </c>
      <c r="O9" s="283"/>
      <c r="P9" s="286"/>
      <c r="Q9" s="275" t="s">
        <v>5</v>
      </c>
      <c r="S9" s="279" t="s">
        <v>5</v>
      </c>
      <c r="T9" s="275" t="s">
        <v>5</v>
      </c>
      <c r="V9" s="279" t="s">
        <v>5</v>
      </c>
    </row>
    <row r="10" spans="2:22" ht="15">
      <c r="B10" s="291" t="s">
        <v>1818</v>
      </c>
      <c r="E10" s="289"/>
      <c r="F10" s="289"/>
      <c r="G10" s="289"/>
      <c r="H10" s="289"/>
      <c r="I10" s="281">
        <v>1</v>
      </c>
      <c r="K10" s="286"/>
      <c r="L10" s="275" t="s">
        <v>5</v>
      </c>
      <c r="N10" s="279" t="s">
        <v>5</v>
      </c>
      <c r="O10" s="283"/>
      <c r="P10" s="286"/>
      <c r="Q10" s="275" t="s">
        <v>5</v>
      </c>
      <c r="S10" s="279" t="s">
        <v>5</v>
      </c>
      <c r="T10" s="275" t="s">
        <v>5</v>
      </c>
      <c r="V10" s="279" t="s">
        <v>5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5</v>
      </c>
      <c r="N11" s="279" t="s">
        <v>5</v>
      </c>
      <c r="O11" s="283"/>
      <c r="P11" s="286"/>
      <c r="Q11" s="275" t="s">
        <v>5</v>
      </c>
      <c r="S11" s="279" t="s">
        <v>5</v>
      </c>
      <c r="T11" s="275" t="s">
        <v>5</v>
      </c>
      <c r="V11" s="279" t="s">
        <v>5</v>
      </c>
    </row>
    <row r="12" spans="2:22" ht="39" customHeight="1" thickBot="1" thickTop="1">
      <c r="B12" s="1069" t="str">
        <f>VLOOKUP(F12,PRBK,2,FALSE)</f>
        <v>Комисия за регулиране на съобщенията</v>
      </c>
      <c r="C12" s="1070"/>
      <c r="D12" s="1070"/>
      <c r="E12" s="289" t="s">
        <v>8</v>
      </c>
      <c r="F12" s="292" t="s">
        <v>1721</v>
      </c>
      <c r="G12" s="289"/>
      <c r="H12" s="289"/>
      <c r="I12" s="281">
        <v>1</v>
      </c>
      <c r="K12" s="286"/>
      <c r="L12" s="275" t="s">
        <v>5</v>
      </c>
      <c r="N12" s="279" t="s">
        <v>5</v>
      </c>
      <c r="O12" s="283"/>
      <c r="P12" s="286"/>
      <c r="Q12" s="275" t="s">
        <v>5</v>
      </c>
      <c r="S12" s="279" t="s">
        <v>5</v>
      </c>
      <c r="T12" s="275" t="s">
        <v>5</v>
      </c>
      <c r="V12" s="279" t="s">
        <v>5</v>
      </c>
    </row>
    <row r="13" spans="2:22" ht="15.75" thickTop="1">
      <c r="B13" s="291" t="s">
        <v>1819</v>
      </c>
      <c r="E13" s="293" t="s">
        <v>10</v>
      </c>
      <c r="F13" s="294" t="s">
        <v>5</v>
      </c>
      <c r="G13" s="294" t="s">
        <v>5</v>
      </c>
      <c r="H13" s="294" t="s">
        <v>5</v>
      </c>
      <c r="I13" s="281">
        <v>1</v>
      </c>
      <c r="K13" s="286"/>
      <c r="L13" s="275" t="s">
        <v>5</v>
      </c>
      <c r="N13" s="279" t="s">
        <v>5</v>
      </c>
      <c r="O13" s="283"/>
      <c r="P13" s="286"/>
      <c r="Q13" s="275" t="s">
        <v>5</v>
      </c>
      <c r="S13" s="279" t="s">
        <v>5</v>
      </c>
      <c r="T13" s="275" t="s">
        <v>5</v>
      </c>
      <c r="V13" s="279" t="s">
        <v>5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376</v>
      </c>
      <c r="E17" s="585" t="s">
        <v>789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6"/>
      <c r="D19" s="298" t="s">
        <v>12</v>
      </c>
      <c r="E19" s="299" t="s">
        <v>13</v>
      </c>
      <c r="F19" s="1180" t="s">
        <v>14</v>
      </c>
      <c r="G19" s="1181"/>
      <c r="H19" s="1182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674</v>
      </c>
      <c r="C20" s="303" t="s">
        <v>15</v>
      </c>
      <c r="D20" s="175" t="s">
        <v>1113</v>
      </c>
      <c r="E20" s="303">
        <v>2014</v>
      </c>
      <c r="F20" s="518" t="s">
        <v>1565</v>
      </c>
      <c r="G20" s="518" t="s">
        <v>1564</v>
      </c>
      <c r="H20" s="517" t="s">
        <v>1563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1114</v>
      </c>
      <c r="E21" s="371" t="s">
        <v>545</v>
      </c>
      <c r="F21" s="371" t="s">
        <v>546</v>
      </c>
      <c r="G21" s="371" t="s">
        <v>1580</v>
      </c>
      <c r="H21" s="873" t="s">
        <v>1581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221" t="s">
        <v>1115</v>
      </c>
      <c r="D22" s="1221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1116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1117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1118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538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595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210" t="s">
        <v>1119</v>
      </c>
      <c r="D28" s="1210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1120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1121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1122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1123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87" t="s">
        <v>1124</v>
      </c>
      <c r="D33" s="1187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1125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1126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1127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1128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596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97" t="s">
        <v>793</v>
      </c>
      <c r="D39" s="1197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1129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1130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1131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1132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210" t="s">
        <v>1133</v>
      </c>
      <c r="D44" s="1210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1134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34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35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36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97" t="s">
        <v>37</v>
      </c>
      <c r="D49" s="1197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1149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1150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1151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1152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1153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210" t="s">
        <v>1154</v>
      </c>
      <c r="D55" s="1210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1155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1156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210" t="s">
        <v>1157</v>
      </c>
      <c r="D58" s="1210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1158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1159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217" t="s">
        <v>1160</v>
      </c>
      <c r="D61" s="1218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97" t="s">
        <v>1161</v>
      </c>
      <c r="D62" s="1197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1162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1163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58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59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60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61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7" t="s">
        <v>62</v>
      </c>
      <c r="D69" s="1177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7" t="s">
        <v>63</v>
      </c>
      <c r="D70" s="1177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7" t="s">
        <v>64</v>
      </c>
      <c r="D71" s="1177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97" t="s">
        <v>65</v>
      </c>
      <c r="D72" s="1197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66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67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68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69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70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71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72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73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74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75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76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77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78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79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85" t="s">
        <v>80</v>
      </c>
      <c r="D87" s="1185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81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1888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222" t="s">
        <v>1889</v>
      </c>
      <c r="D90" s="122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97" t="s">
        <v>1890</v>
      </c>
      <c r="D91" s="1197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1891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1892</v>
      </c>
      <c r="D93" s="180" t="s">
        <v>1893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1894</v>
      </c>
      <c r="D94" s="180" t="s">
        <v>1895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1896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1897</v>
      </c>
      <c r="D96" s="180" t="s">
        <v>1898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1899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1900</v>
      </c>
      <c r="D98" s="180" t="s">
        <v>1901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1902</v>
      </c>
      <c r="D99" s="180" t="s">
        <v>86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87</v>
      </c>
      <c r="D100" s="180" t="s">
        <v>88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89</v>
      </c>
      <c r="D101" s="180" t="s">
        <v>90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91</v>
      </c>
      <c r="D102" s="180" t="s">
        <v>92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93</v>
      </c>
      <c r="D103" s="196" t="s">
        <v>94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95</v>
      </c>
      <c r="D104" s="197" t="s">
        <v>96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210" t="s">
        <v>97</v>
      </c>
      <c r="D105" s="1210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98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99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377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97" t="s">
        <v>100</v>
      </c>
      <c r="D109" s="1197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101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1850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1851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790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1852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210" t="s">
        <v>1853</v>
      </c>
      <c r="D115" s="1210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1854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1855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1856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1857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1858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247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248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249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250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251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252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253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378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254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255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217" t="s">
        <v>256</v>
      </c>
      <c r="D131" s="1217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7" t="s">
        <v>257</v>
      </c>
      <c r="D132" s="1177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258</v>
      </c>
      <c r="C133" s="1197" t="s">
        <v>1361</v>
      </c>
      <c r="D133" s="1197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1362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1363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210" t="s">
        <v>1364</v>
      </c>
      <c r="D136" s="1210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140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1365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1366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141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1367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1240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1241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1242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210" t="s">
        <v>379</v>
      </c>
      <c r="D145" s="1210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1243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1244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1245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1246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1247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1248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1249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128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210" t="s">
        <v>380</v>
      </c>
      <c r="D154" s="1210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381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382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383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384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385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1472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1473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1474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259</v>
      </c>
      <c r="D163" s="345" t="s">
        <v>260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68" s="1179"/>
      <c r="D168" s="1179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6</v>
      </c>
      <c r="F169" s="349" t="s">
        <v>633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6" t="str">
        <f>$B$9</f>
        <v>КОМИСИЯ ЗА РЕГУЛИРАНЕ НА СЪОБЩЕНИЯТА</v>
      </c>
      <c r="C170" s="1179"/>
      <c r="D170" s="1179"/>
      <c r="E170" s="350">
        <f>$E$9</f>
        <v>41640</v>
      </c>
      <c r="F170" s="351">
        <f>$F$9</f>
        <v>41912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6" t="str">
        <f>$B$12</f>
        <v>Комисия за регулиране на съобщенията</v>
      </c>
      <c r="C173" s="1179"/>
      <c r="D173" s="1179"/>
      <c r="E173" s="348" t="s">
        <v>8</v>
      </c>
      <c r="F173" s="355" t="str">
        <f>$F$12</f>
        <v>4300</v>
      </c>
      <c r="G173" s="348"/>
      <c r="H173" s="348"/>
      <c r="I173" s="281">
        <v>1</v>
      </c>
      <c r="J173" s="282"/>
      <c r="K173" s="1156"/>
      <c r="L173" s="1179"/>
      <c r="M173" s="1179"/>
      <c r="N173" s="354"/>
      <c r="O173" s="283"/>
      <c r="P173" s="1156"/>
      <c r="Q173" s="1179"/>
      <c r="R173" s="1179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10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 t="str">
        <f>$E$17</f>
        <v>98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</v>
      </c>
      <c r="I176" s="281">
        <v>1</v>
      </c>
      <c r="J176" s="282"/>
      <c r="K176" s="356" t="s">
        <v>539</v>
      </c>
      <c r="L176" s="348"/>
      <c r="M176" s="354"/>
      <c r="N176" s="357" t="s">
        <v>11</v>
      </c>
      <c r="O176" s="283"/>
      <c r="P176" s="358" t="s">
        <v>540</v>
      </c>
      <c r="Q176" s="359"/>
      <c r="R176" s="360"/>
      <c r="S176" s="361"/>
      <c r="T176" s="359"/>
      <c r="U176" s="360"/>
      <c r="V176" s="361" t="s">
        <v>11</v>
      </c>
    </row>
    <row r="177" spans="2:23" s="287" customFormat="1" ht="31.5" customHeight="1" thickBot="1">
      <c r="B177" s="475"/>
      <c r="C177" s="452"/>
      <c r="D177" s="362" t="s">
        <v>261</v>
      </c>
      <c r="E177" s="299" t="s">
        <v>13</v>
      </c>
      <c r="F177" s="1180" t="s">
        <v>14</v>
      </c>
      <c r="G177" s="1181" t="s">
        <v>14</v>
      </c>
      <c r="H177" s="1182" t="s">
        <v>14</v>
      </c>
      <c r="I177" s="281">
        <v>1</v>
      </c>
      <c r="J177" s="282"/>
      <c r="K177" s="1212" t="s">
        <v>1482</v>
      </c>
      <c r="L177" s="1212" t="s">
        <v>1483</v>
      </c>
      <c r="M177" s="1172" t="s">
        <v>1484</v>
      </c>
      <c r="N177" s="1172" t="s">
        <v>541</v>
      </c>
      <c r="O177" s="282"/>
      <c r="P177" s="1172" t="s">
        <v>1485</v>
      </c>
      <c r="Q177" s="1172" t="s">
        <v>1486</v>
      </c>
      <c r="R177" s="1172" t="s">
        <v>1487</v>
      </c>
      <c r="S177" s="1172" t="s">
        <v>542</v>
      </c>
      <c r="T177" s="363" t="s">
        <v>543</v>
      </c>
      <c r="U177" s="363"/>
      <c r="V177" s="364"/>
      <c r="W177" s="1215" t="s">
        <v>544</v>
      </c>
    </row>
    <row r="178" spans="2:23" s="287" customFormat="1" ht="44.25" customHeight="1" thickBot="1">
      <c r="B178" s="242" t="s">
        <v>674</v>
      </c>
      <c r="C178" s="1042" t="s">
        <v>15</v>
      </c>
      <c r="D178" s="1045" t="s">
        <v>263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213"/>
      <c r="L178" s="1213"/>
      <c r="M178" s="1214"/>
      <c r="N178" s="1214"/>
      <c r="O178" s="282"/>
      <c r="P178" s="1211"/>
      <c r="Q178" s="1211"/>
      <c r="R178" s="1211"/>
      <c r="S178" s="1211"/>
      <c r="T178" s="368">
        <v>2014</v>
      </c>
      <c r="U178" s="368">
        <v>2015</v>
      </c>
      <c r="V178" s="368" t="s">
        <v>1488</v>
      </c>
      <c r="W178" s="1216"/>
    </row>
    <row r="179" spans="2:23" s="287" customFormat="1" ht="18.75" thickBot="1">
      <c r="B179" s="1043"/>
      <c r="C179" s="369"/>
      <c r="D179" s="370" t="s">
        <v>262</v>
      </c>
      <c r="E179" s="371" t="s">
        <v>545</v>
      </c>
      <c r="F179" s="371" t="s">
        <v>546</v>
      </c>
      <c r="G179" s="371" t="s">
        <v>1580</v>
      </c>
      <c r="H179" s="873" t="s">
        <v>1581</v>
      </c>
      <c r="I179" s="281">
        <v>1</v>
      </c>
      <c r="J179" s="282"/>
      <c r="K179" s="372" t="s">
        <v>547</v>
      </c>
      <c r="L179" s="372" t="s">
        <v>548</v>
      </c>
      <c r="M179" s="373" t="s">
        <v>549</v>
      </c>
      <c r="N179" s="373" t="s">
        <v>550</v>
      </c>
      <c r="O179" s="282"/>
      <c r="P179" s="374" t="s">
        <v>551</v>
      </c>
      <c r="Q179" s="374" t="s">
        <v>552</v>
      </c>
      <c r="R179" s="374" t="s">
        <v>553</v>
      </c>
      <c r="S179" s="374" t="s">
        <v>554</v>
      </c>
      <c r="T179" s="374" t="s">
        <v>1532</v>
      </c>
      <c r="U179" s="374" t="s">
        <v>1533</v>
      </c>
      <c r="V179" s="374" t="s">
        <v>1534</v>
      </c>
      <c r="W179" s="375" t="s">
        <v>1535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1536</v>
      </c>
      <c r="L180" s="379" t="s">
        <v>1536</v>
      </c>
      <c r="M180" s="379" t="s">
        <v>1537</v>
      </c>
      <c r="N180" s="379" t="s">
        <v>1538</v>
      </c>
      <c r="O180" s="380"/>
      <c r="P180" s="379" t="s">
        <v>1536</v>
      </c>
      <c r="Q180" s="379" t="s">
        <v>1536</v>
      </c>
      <c r="R180" s="379" t="s">
        <v>1539</v>
      </c>
      <c r="S180" s="379" t="s">
        <v>1540</v>
      </c>
      <c r="T180" s="379" t="s">
        <v>1536</v>
      </c>
      <c r="U180" s="379" t="s">
        <v>1536</v>
      </c>
      <c r="V180" s="379" t="s">
        <v>1536</v>
      </c>
      <c r="W180" s="381" t="s">
        <v>1541</v>
      </c>
    </row>
    <row r="181" spans="1:24" s="312" customFormat="1" ht="34.5" customHeight="1" thickBot="1">
      <c r="A181" s="328">
        <v>5</v>
      </c>
      <c r="B181" s="205">
        <v>100</v>
      </c>
      <c r="C181" s="1174" t="s">
        <v>976</v>
      </c>
      <c r="D181" s="1175"/>
      <c r="E181" s="915">
        <f>SUMIF($B$594:$B$12469,$B181,E$594:E$12469)</f>
        <v>5058</v>
      </c>
      <c r="F181" s="916">
        <f>SUMIF($B$594:$B$12469,$B181,F$594:F$12469)</f>
        <v>3418</v>
      </c>
      <c r="G181" s="916">
        <f>SUMIF($B$594:$B$12469,$B181,G$594:G$12469)</f>
        <v>0</v>
      </c>
      <c r="H181" s="916">
        <f>SUMIF($B$594:$B$12469,$B181,H$594:H$12469)</f>
        <v>3418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3418</v>
      </c>
      <c r="N181" s="918">
        <f>SUMIF($B$594:$B$12469,$B181,N$594:N$12469)</f>
        <v>-3418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4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977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978</v>
      </c>
      <c r="E183" s="614">
        <f t="shared" si="8"/>
        <v>0</v>
      </c>
      <c r="F183" s="315">
        <f t="shared" si="8"/>
        <v>3418</v>
      </c>
      <c r="G183" s="315">
        <f t="shared" si="8"/>
        <v>0</v>
      </c>
      <c r="H183" s="315">
        <f t="shared" si="8"/>
        <v>3418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3418</v>
      </c>
      <c r="N183" s="391">
        <f t="shared" si="9"/>
        <v>-3418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6" t="s">
        <v>979</v>
      </c>
      <c r="D184" s="1176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0</v>
      </c>
      <c r="H184" s="922">
        <f>SUMIF($B$594:$B$12469,$B184,H$594:H$12469)</f>
        <v>0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0</v>
      </c>
      <c r="N184" s="924">
        <f>SUMIF($B$594:$B$12469,$B184,N$594:N$12469)</f>
        <v>0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980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981</v>
      </c>
      <c r="E186" s="614">
        <f t="shared" si="13"/>
        <v>0</v>
      </c>
      <c r="F186" s="315">
        <f t="shared" si="13"/>
        <v>0</v>
      </c>
      <c r="G186" s="315">
        <f t="shared" si="13"/>
        <v>0</v>
      </c>
      <c r="H186" s="315">
        <f t="shared" si="13"/>
        <v>0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0</v>
      </c>
      <c r="N186" s="391">
        <f t="shared" si="14"/>
        <v>0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1638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1639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1640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7" t="s">
        <v>1641</v>
      </c>
      <c r="D190" s="1177"/>
      <c r="E190" s="921">
        <f>SUMIF($B$594:$B$12469,$B190,E$594:E$12469)</f>
        <v>1533</v>
      </c>
      <c r="F190" s="922">
        <f>SUMIF($B$594:$B$12469,$B190,F$594:F$12469)</f>
        <v>1059</v>
      </c>
      <c r="G190" s="922">
        <f>SUMIF($B$594:$B$12469,$B190,G$594:G$12469)</f>
        <v>0</v>
      </c>
      <c r="H190" s="922">
        <f>SUMIF($B$594:$B$12469,$B190,H$594:H$12469)</f>
        <v>1059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1059</v>
      </c>
      <c r="N190" s="924">
        <f>SUMIF($B$594:$B$12469,$B190,N$594:N$12469)</f>
        <v>-1059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1642</v>
      </c>
      <c r="E191" s="614">
        <f aca="true" t="shared" si="17" ref="E191:H195">SUMIF($C$594:$C$12469,$C191,E$594:E$12469)</f>
        <v>0</v>
      </c>
      <c r="F191" s="315">
        <f t="shared" si="17"/>
        <v>744</v>
      </c>
      <c r="G191" s="315">
        <f t="shared" si="17"/>
        <v>0</v>
      </c>
      <c r="H191" s="315">
        <f t="shared" si="17"/>
        <v>744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744</v>
      </c>
      <c r="N191" s="391">
        <f t="shared" si="18"/>
        <v>-744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1643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1644</v>
      </c>
      <c r="E193" s="614">
        <f t="shared" si="17"/>
        <v>0</v>
      </c>
      <c r="F193" s="315">
        <f t="shared" si="17"/>
        <v>273</v>
      </c>
      <c r="G193" s="315">
        <f t="shared" si="17"/>
        <v>0</v>
      </c>
      <c r="H193" s="315">
        <f t="shared" si="17"/>
        <v>273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273</v>
      </c>
      <c r="N193" s="391">
        <f t="shared" si="18"/>
        <v>-273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1645</v>
      </c>
      <c r="E194" s="614">
        <f t="shared" si="17"/>
        <v>0</v>
      </c>
      <c r="F194" s="315">
        <f t="shared" si="17"/>
        <v>42</v>
      </c>
      <c r="G194" s="315">
        <f t="shared" si="17"/>
        <v>0</v>
      </c>
      <c r="H194" s="315">
        <f t="shared" si="17"/>
        <v>42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42</v>
      </c>
      <c r="N194" s="391">
        <f t="shared" si="18"/>
        <v>-42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1646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99" t="s">
        <v>1647</v>
      </c>
      <c r="D196" s="1200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8" t="s">
        <v>1648</v>
      </c>
      <c r="D197" s="1178"/>
      <c r="E197" s="615">
        <f t="shared" si="20"/>
        <v>83400</v>
      </c>
      <c r="F197" s="393">
        <f t="shared" si="20"/>
        <v>42873</v>
      </c>
      <c r="G197" s="393">
        <f t="shared" si="20"/>
        <v>0</v>
      </c>
      <c r="H197" s="393">
        <f t="shared" si="20"/>
        <v>42873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42873</v>
      </c>
      <c r="N197" s="395">
        <f t="shared" si="21"/>
        <v>-42873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39720</v>
      </c>
      <c r="S197" s="394">
        <f t="shared" si="22"/>
        <v>-39720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-39720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1649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1650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1651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972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973</v>
      </c>
      <c r="E202" s="614">
        <f t="shared" si="23"/>
        <v>0</v>
      </c>
      <c r="F202" s="315">
        <f t="shared" si="23"/>
        <v>1000</v>
      </c>
      <c r="G202" s="315">
        <f t="shared" si="23"/>
        <v>0</v>
      </c>
      <c r="H202" s="315">
        <f t="shared" si="23"/>
        <v>1000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1000</v>
      </c>
      <c r="N202" s="391">
        <f t="shared" si="24"/>
        <v>-1000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1000</v>
      </c>
      <c r="S202" s="390">
        <f t="shared" si="25"/>
        <v>-1000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-1000</v>
      </c>
    </row>
    <row r="203" spans="1:23" ht="18.75" thickBot="1">
      <c r="A203" s="329">
        <v>155</v>
      </c>
      <c r="B203" s="177"/>
      <c r="C203" s="178">
        <v>1016</v>
      </c>
      <c r="D203" s="187" t="s">
        <v>974</v>
      </c>
      <c r="E203" s="614">
        <f t="shared" si="23"/>
        <v>0</v>
      </c>
      <c r="F203" s="315">
        <f t="shared" si="23"/>
        <v>0</v>
      </c>
      <c r="G203" s="315">
        <f t="shared" si="23"/>
        <v>0</v>
      </c>
      <c r="H203" s="315">
        <f t="shared" si="23"/>
        <v>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0</v>
      </c>
      <c r="N203" s="391">
        <f t="shared" si="24"/>
        <v>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0</v>
      </c>
      <c r="S203" s="390">
        <f t="shared" si="25"/>
        <v>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0</v>
      </c>
    </row>
    <row r="204" spans="1:23" ht="18.75" thickBot="1">
      <c r="A204" s="329">
        <v>160</v>
      </c>
      <c r="B204" s="182"/>
      <c r="C204" s="211">
        <v>1020</v>
      </c>
      <c r="D204" s="212" t="s">
        <v>975</v>
      </c>
      <c r="E204" s="614">
        <f t="shared" si="23"/>
        <v>0</v>
      </c>
      <c r="F204" s="315">
        <f t="shared" si="23"/>
        <v>38720</v>
      </c>
      <c r="G204" s="315">
        <f t="shared" si="23"/>
        <v>0</v>
      </c>
      <c r="H204" s="315">
        <f t="shared" si="23"/>
        <v>38720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38720</v>
      </c>
      <c r="N204" s="391">
        <f t="shared" si="24"/>
        <v>-38720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38720</v>
      </c>
      <c r="S204" s="390">
        <f t="shared" si="25"/>
        <v>-38720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-38720</v>
      </c>
    </row>
    <row r="205" spans="1:23" ht="18.75" thickBot="1">
      <c r="A205" s="329">
        <v>165</v>
      </c>
      <c r="B205" s="177"/>
      <c r="C205" s="178">
        <v>1030</v>
      </c>
      <c r="D205" s="187" t="s">
        <v>1675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1676</v>
      </c>
      <c r="E206" s="614">
        <f t="shared" si="23"/>
        <v>0</v>
      </c>
      <c r="F206" s="315">
        <f t="shared" si="23"/>
        <v>3153</v>
      </c>
      <c r="G206" s="315">
        <f t="shared" si="23"/>
        <v>0</v>
      </c>
      <c r="H206" s="315">
        <f t="shared" si="23"/>
        <v>3153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3153</v>
      </c>
      <c r="N206" s="391">
        <f t="shared" si="24"/>
        <v>-3153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1677</v>
      </c>
      <c r="E207" s="614">
        <f t="shared" si="23"/>
        <v>0</v>
      </c>
      <c r="F207" s="315">
        <f t="shared" si="23"/>
        <v>0</v>
      </c>
      <c r="G207" s="315">
        <f t="shared" si="23"/>
        <v>0</v>
      </c>
      <c r="H207" s="315">
        <f t="shared" si="23"/>
        <v>0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0</v>
      </c>
      <c r="N207" s="391">
        <f t="shared" si="24"/>
        <v>0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1678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1679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785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1681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1044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129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1045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7" t="s">
        <v>1475</v>
      </c>
      <c r="D215" s="1167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1476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1477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1478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7" t="s">
        <v>597</v>
      </c>
      <c r="D219" s="1167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1046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1047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1048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1049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1050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7" t="s">
        <v>1051</v>
      </c>
      <c r="D225" s="1167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130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1052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57" t="s">
        <v>1053</v>
      </c>
      <c r="D228" s="1171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59" t="s">
        <v>1054</v>
      </c>
      <c r="D229" s="1160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59" t="s">
        <v>1055</v>
      </c>
      <c r="D230" s="1160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59" t="s">
        <v>1056</v>
      </c>
      <c r="D231" s="1160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61" t="s">
        <v>1057</v>
      </c>
      <c r="D232" s="1161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1058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1059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1060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1061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1062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1063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1064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1065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1066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1067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1068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1069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1070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58" t="s">
        <v>1071</v>
      </c>
      <c r="D246" s="1158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58" t="s">
        <v>386</v>
      </c>
      <c r="D247" s="1158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58" t="s">
        <v>387</v>
      </c>
      <c r="D248" s="1158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61" t="s">
        <v>388</v>
      </c>
      <c r="D249" s="1161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389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390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391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392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393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394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7" t="s">
        <v>395</v>
      </c>
      <c r="D256" s="1167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396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397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398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57" t="s">
        <v>399</v>
      </c>
      <c r="D260" s="1157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58" t="s">
        <v>1542</v>
      </c>
      <c r="D261" s="1158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59" t="s">
        <v>400</v>
      </c>
      <c r="D262" s="1160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61" t="s">
        <v>1479</v>
      </c>
      <c r="D263" s="1161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1480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1481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54" t="s">
        <v>401</v>
      </c>
      <c r="D266" s="1154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55" t="s">
        <v>402</v>
      </c>
      <c r="D267" s="1155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403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404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1083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1084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1085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1086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1087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63" t="s">
        <v>1088</v>
      </c>
      <c r="D275" s="1163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131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1089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54" t="s">
        <v>1507</v>
      </c>
      <c r="D278" s="1154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61" t="s">
        <v>1508</v>
      </c>
      <c r="D279" s="1161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1509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1510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1511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475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64" t="s">
        <v>476</v>
      </c>
      <c r="D284" s="1165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477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478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479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6" t="s">
        <v>480</v>
      </c>
      <c r="D288" s="1167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481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482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483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259</v>
      </c>
      <c r="D292" s="235" t="s">
        <v>484</v>
      </c>
      <c r="E292" s="346">
        <f>SUMIF($C$594:$C$12469,$C292,E$594:E$12469)</f>
        <v>89991</v>
      </c>
      <c r="F292" s="434">
        <f>SUMIF($C$594:$C$12469,$C292,F$594:F$12469)</f>
        <v>47350</v>
      </c>
      <c r="G292" s="434">
        <f>SUMIF($C$594:$C$12469,$C292,G$594:G$12469)</f>
        <v>0</v>
      </c>
      <c r="H292" s="434">
        <f>SUMIF($C$594:$C$12469,$C292,H$594:H$12469)</f>
        <v>47350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47350</v>
      </c>
      <c r="N292" s="435">
        <f>SUMIF($C$594:$C$12469,$C292,N$594:N$12469)</f>
        <v>-47350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39720</v>
      </c>
      <c r="S292" s="435">
        <f t="shared" si="87"/>
        <v>-39720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-39720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297" s="1179"/>
      <c r="D297" s="1179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6</v>
      </c>
      <c r="F298" s="349" t="s">
        <v>633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6" t="str">
        <f>$B$9</f>
        <v>КОМИСИЯ ЗА РЕГУЛИРАНЕ НА СЪОБЩЕНИЯТА</v>
      </c>
      <c r="C299" s="1179"/>
      <c r="D299" s="1179"/>
      <c r="E299" s="350">
        <f>$E$9</f>
        <v>41640</v>
      </c>
      <c r="F299" s="351">
        <f>$F$9</f>
        <v>41912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6" t="str">
        <f>$B$12</f>
        <v>Комисия за регулиране на съобщенията</v>
      </c>
      <c r="C302" s="1179"/>
      <c r="D302" s="1179"/>
      <c r="E302" s="348" t="s">
        <v>8</v>
      </c>
      <c r="F302" s="355" t="str">
        <f>$F$12</f>
        <v>4300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10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 t="str">
        <f>$E$17</f>
        <v>98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485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486</v>
      </c>
      <c r="C307" s="441" t="s">
        <v>487</v>
      </c>
      <c r="D307" s="442" t="s">
        <v>488</v>
      </c>
      <c r="E307" s="443" t="s">
        <v>489</v>
      </c>
      <c r="F307" s="443" t="s">
        <v>490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491</v>
      </c>
      <c r="D308" s="442" t="s">
        <v>492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493</v>
      </c>
      <c r="D309" s="442" t="s">
        <v>494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495</v>
      </c>
      <c r="D310" s="442" t="s">
        <v>759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1512</v>
      </c>
      <c r="D311" s="442" t="s">
        <v>1513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1514</v>
      </c>
      <c r="D312" s="442" t="s">
        <v>494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1515</v>
      </c>
      <c r="D313" s="442" t="s">
        <v>1516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1517</v>
      </c>
      <c r="D314" s="442" t="s">
        <v>1518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1519</v>
      </c>
      <c r="D315" s="442" t="s">
        <v>1520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1521</v>
      </c>
      <c r="D316" s="442" t="s">
        <v>1522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1523</v>
      </c>
      <c r="D317" s="442" t="s">
        <v>1524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1525</v>
      </c>
      <c r="D318" s="442" t="s">
        <v>1526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1527</v>
      </c>
      <c r="D319" s="442" t="s">
        <v>1528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1529</v>
      </c>
      <c r="D320" s="442" t="s">
        <v>504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505</v>
      </c>
      <c r="D321" s="442" t="s">
        <v>1357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506</v>
      </c>
      <c r="D322" s="442" t="s">
        <v>1355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507</v>
      </c>
      <c r="D323" s="442" t="s">
        <v>1356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508</v>
      </c>
      <c r="D324" s="442" t="s">
        <v>509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510</v>
      </c>
      <c r="D325" s="442" t="s">
        <v>511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512</v>
      </c>
      <c r="D326" s="442" t="s">
        <v>513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514</v>
      </c>
      <c r="D327" s="446" t="s">
        <v>515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516</v>
      </c>
      <c r="D328" s="446" t="s">
        <v>517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518</v>
      </c>
      <c r="D329" s="446" t="s">
        <v>1135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1262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62" t="s">
        <v>1136</v>
      </c>
      <c r="C331" s="1162"/>
      <c r="D331" s="1162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335" s="1179"/>
      <c r="D335" s="1179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6</v>
      </c>
      <c r="F336" s="349" t="s">
        <v>633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6" t="str">
        <f>$B$9</f>
        <v>КОМИСИЯ ЗА РЕГУЛИРАНЕ НА СЪОБЩЕНИЯТА</v>
      </c>
      <c r="C337" s="1179"/>
      <c r="D337" s="1179"/>
      <c r="E337" s="350">
        <f>$E$9</f>
        <v>41640</v>
      </c>
      <c r="F337" s="351">
        <f>$F$9</f>
        <v>41912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6" t="str">
        <f>$B$12</f>
        <v>Комисия за регулиране на съобщенията</v>
      </c>
      <c r="C340" s="1179"/>
      <c r="D340" s="1179"/>
      <c r="E340" s="348" t="s">
        <v>8</v>
      </c>
      <c r="F340" s="355" t="str">
        <f>$F$12</f>
        <v>4300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10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 t="str">
        <f>$E$17</f>
        <v>98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786</v>
      </c>
      <c r="E344" s="299" t="s">
        <v>13</v>
      </c>
      <c r="F344" s="1180" t="s">
        <v>14</v>
      </c>
      <c r="G344" s="1181"/>
      <c r="H344" s="1182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674</v>
      </c>
      <c r="C345" s="299" t="s">
        <v>15</v>
      </c>
      <c r="D345" s="175" t="s">
        <v>1137</v>
      </c>
      <c r="E345" s="369">
        <v>2014</v>
      </c>
      <c r="F345" s="518" t="s">
        <v>1565</v>
      </c>
      <c r="G345" s="518" t="s">
        <v>1564</v>
      </c>
      <c r="H345" s="517" t="s">
        <v>1563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1"/>
      <c r="D346" s="1041" t="s">
        <v>1138</v>
      </c>
      <c r="E346" s="371" t="s">
        <v>545</v>
      </c>
      <c r="F346" s="371" t="s">
        <v>546</v>
      </c>
      <c r="G346" s="371" t="s">
        <v>1580</v>
      </c>
      <c r="H346" s="371" t="s">
        <v>1581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1490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8" t="s">
        <v>1489</v>
      </c>
      <c r="D348" s="1209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1491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1492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1352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1353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1493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1494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1495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1496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1497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1544</v>
      </c>
      <c r="D358" s="180" t="s">
        <v>1498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1499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1500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132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210" t="s">
        <v>1501</v>
      </c>
      <c r="D362" s="1210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1502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1139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1140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1503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1504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742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743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87" t="s">
        <v>133</v>
      </c>
      <c r="D370" s="1188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744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405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134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135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83" t="s">
        <v>406</v>
      </c>
      <c r="D375" s="1184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1348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1349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6" t="s">
        <v>407</v>
      </c>
      <c r="D378" s="1176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1545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1546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791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2" t="s">
        <v>408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83" t="s">
        <v>409</v>
      </c>
      <c r="D383" s="1184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1351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1350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83" t="s">
        <v>410</v>
      </c>
      <c r="D386" s="1184"/>
      <c r="E386" s="626">
        <f>+E387+E388</f>
        <v>89991</v>
      </c>
      <c r="F386" s="629">
        <f>+F387+F388</f>
        <v>47350</v>
      </c>
      <c r="G386" s="469">
        <f>+G387+G388</f>
        <v>0</v>
      </c>
      <c r="H386" s="463">
        <f>+H387+H388</f>
        <v>47350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1351</v>
      </c>
      <c r="E387" s="593">
        <v>89991</v>
      </c>
      <c r="F387" s="596">
        <v>47350</v>
      </c>
      <c r="G387" s="310"/>
      <c r="H387" s="826">
        <f>F387+G387</f>
        <v>47350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1350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2" t="s">
        <v>411</v>
      </c>
      <c r="D389" s="1202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1351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1350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1143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86" t="s">
        <v>1144</v>
      </c>
      <c r="D393" s="1198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412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413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86" t="s">
        <v>1547</v>
      </c>
      <c r="D396" s="1198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1548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136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86" t="s">
        <v>414</v>
      </c>
      <c r="D399" s="1198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1549</v>
      </c>
      <c r="E400" s="627"/>
      <c r="F400" s="624">
        <v>342</v>
      </c>
      <c r="G400" s="465"/>
      <c r="H400" s="826">
        <f aca="true" t="shared" si="93" ref="H400:H406">F400+G400</f>
        <v>342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1145</v>
      </c>
      <c r="E401" s="627"/>
      <c r="F401" s="624">
        <v>744</v>
      </c>
      <c r="G401" s="465"/>
      <c r="H401" s="826">
        <f t="shared" si="93"/>
        <v>744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526</v>
      </c>
      <c r="E402" s="627"/>
      <c r="F402" s="624">
        <v>273</v>
      </c>
      <c r="G402" s="465"/>
      <c r="H402" s="826">
        <f t="shared" si="93"/>
        <v>273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1460</v>
      </c>
      <c r="E403" s="627"/>
      <c r="F403" s="624">
        <v>42</v>
      </c>
      <c r="G403" s="465"/>
      <c r="H403" s="826">
        <f t="shared" si="93"/>
        <v>42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1550</v>
      </c>
      <c r="E404" s="627"/>
      <c r="F404" s="624">
        <v>-1401</v>
      </c>
      <c r="G404" s="465"/>
      <c r="H404" s="826">
        <f t="shared" si="93"/>
        <v>-1401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519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259</v>
      </c>
      <c r="D406" s="241" t="s">
        <v>1141</v>
      </c>
      <c r="E406" s="466">
        <f>SUM(E348,E362,E370,E375,E378,E383,E386,E389,E392,E393,E396,E399)</f>
        <v>89991</v>
      </c>
      <c r="F406" s="466">
        <f>SUM(F348,F362,F370,F375,F378,F383,F386,F389,F392,F393,F396,F399)</f>
        <v>47350</v>
      </c>
      <c r="G406" s="466">
        <f>SUM(G348,G362,G370,G375,G378,G383,G386,G389,G392,G393,G396,G399)</f>
        <v>0</v>
      </c>
      <c r="H406" s="828">
        <f t="shared" si="93"/>
        <v>47350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674</v>
      </c>
      <c r="C407" s="243" t="s">
        <v>15</v>
      </c>
      <c r="D407" s="468" t="s">
        <v>1142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415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4" t="s">
        <v>1464</v>
      </c>
      <c r="D409" s="1205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7" t="s">
        <v>520</v>
      </c>
      <c r="D410" s="1177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99" t="s">
        <v>416</v>
      </c>
      <c r="D411" s="1199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99" t="s">
        <v>1505</v>
      </c>
      <c r="D412" s="1200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06" t="s">
        <v>1354</v>
      </c>
      <c r="D413" s="1207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521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522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259</v>
      </c>
      <c r="D416" s="253" t="s">
        <v>1461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20" s="1179"/>
      <c r="D420" s="1179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6</v>
      </c>
      <c r="F421" s="349" t="s">
        <v>633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6" t="str">
        <f>$B$9</f>
        <v>КОМИСИЯ ЗА РЕГУЛИРАНЕ НА СЪОБЩЕНИЯТА</v>
      </c>
      <c r="C422" s="1179"/>
      <c r="D422" s="1179"/>
      <c r="E422" s="350">
        <f>$E$9</f>
        <v>41640</v>
      </c>
      <c r="F422" s="351">
        <f>$F$9</f>
        <v>41912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6" t="str">
        <f>$B$12</f>
        <v>Комисия за регулиране на съобщенията</v>
      </c>
      <c r="C425" s="1179"/>
      <c r="D425" s="1179"/>
      <c r="E425" s="348" t="s">
        <v>8</v>
      </c>
      <c r="F425" s="355" t="str">
        <f>$F$12</f>
        <v>4300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10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 t="str">
        <f>$E$17</f>
        <v>98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0" t="s">
        <v>811</v>
      </c>
      <c r="E429" s="299" t="s">
        <v>13</v>
      </c>
      <c r="F429" s="1180" t="s">
        <v>14</v>
      </c>
      <c r="G429" s="1181"/>
      <c r="H429" s="1182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1466</v>
      </c>
      <c r="E430" s="303">
        <v>2014</v>
      </c>
      <c r="F430" s="518" t="s">
        <v>1565</v>
      </c>
      <c r="G430" s="518" t="s">
        <v>1564</v>
      </c>
      <c r="H430" s="517" t="s">
        <v>1563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1467</v>
      </c>
      <c r="E431" s="371" t="s">
        <v>545</v>
      </c>
      <c r="F431" s="371" t="s">
        <v>546</v>
      </c>
      <c r="G431" s="371" t="s">
        <v>1580</v>
      </c>
      <c r="H431" s="873" t="s">
        <v>1581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259</v>
      </c>
      <c r="E432" s="456">
        <f>+E163-E292+E406+E416</f>
        <v>0</v>
      </c>
      <c r="F432" s="456">
        <f>+F163-F292+F406+F416</f>
        <v>0</v>
      </c>
      <c r="G432" s="456">
        <f>+G163-G292+G406+G416</f>
        <v>0</v>
      </c>
      <c r="H432" s="456">
        <f>+H163-H292+H406+H416</f>
        <v>0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36" s="1179"/>
      <c r="D436" s="1179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6</v>
      </c>
      <c r="F437" s="349" t="s">
        <v>633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6" t="str">
        <f>$B$9</f>
        <v>КОМИСИЯ ЗА РЕГУЛИРАНЕ НА СЪОБЩЕНИЯТА</v>
      </c>
      <c r="C438" s="1179"/>
      <c r="D438" s="1179"/>
      <c r="E438" s="350">
        <f>$E$9</f>
        <v>41640</v>
      </c>
      <c r="F438" s="351">
        <f>$F$9</f>
        <v>41912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6" t="str">
        <f>$B$12</f>
        <v>Комисия за регулиране на съобщенията</v>
      </c>
      <c r="C441" s="1179"/>
      <c r="D441" s="1179"/>
      <c r="E441" s="348" t="s">
        <v>8</v>
      </c>
      <c r="F441" s="355" t="str">
        <f>$F$12</f>
        <v>4300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10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 t="str">
        <f>$E$17</f>
        <v>98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6" t="s">
        <v>1530</v>
      </c>
      <c r="E445" s="299" t="s">
        <v>13</v>
      </c>
      <c r="F445" s="1180" t="s">
        <v>14</v>
      </c>
      <c r="G445" s="1181"/>
      <c r="H445" s="1182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674</v>
      </c>
      <c r="C446" s="243" t="s">
        <v>15</v>
      </c>
      <c r="D446" s="175" t="s">
        <v>1137</v>
      </c>
      <c r="E446" s="303">
        <v>2014</v>
      </c>
      <c r="F446" s="518" t="s">
        <v>1565</v>
      </c>
      <c r="G446" s="518" t="s">
        <v>1564</v>
      </c>
      <c r="H446" s="517" t="s">
        <v>1563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39"/>
      <c r="C447" s="1039"/>
      <c r="D447" s="370" t="s">
        <v>1531</v>
      </c>
      <c r="E447" s="371" t="s">
        <v>545</v>
      </c>
      <c r="F447" s="371" t="s">
        <v>546</v>
      </c>
      <c r="G447" s="371" t="s">
        <v>1580</v>
      </c>
      <c r="H447" s="873" t="s">
        <v>1581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3" t="s">
        <v>1470</v>
      </c>
      <c r="D448" s="1175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1506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1471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722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7" t="s">
        <v>723</v>
      </c>
      <c r="D452" s="1167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724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725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7" t="s">
        <v>726</v>
      </c>
      <c r="D455" s="1167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727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728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189" t="s">
        <v>729</v>
      </c>
      <c r="D458" s="1184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730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731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732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733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734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735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190" t="s">
        <v>736</v>
      </c>
      <c r="D465" s="1191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737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738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6" t="s">
        <v>739</v>
      </c>
      <c r="D468" s="1176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740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741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1792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1793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1794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1795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1796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745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746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747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748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749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794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750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751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87" t="s">
        <v>752</v>
      </c>
      <c r="D484" s="1188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753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754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755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835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1" t="s">
        <v>836</v>
      </c>
      <c r="D489" s="1193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97" t="s">
        <v>837</v>
      </c>
      <c r="D490" s="1197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838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839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840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841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842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843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1610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1611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6" t="s">
        <v>1612</v>
      </c>
      <c r="D499" s="1176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1613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1614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1615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6" t="s">
        <v>1616</v>
      </c>
      <c r="D503" s="1176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1617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1618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1619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1620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6" t="s">
        <v>560</v>
      </c>
      <c r="D508" s="1176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756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757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87" t="s">
        <v>1164</v>
      </c>
      <c r="D511" s="1188"/>
      <c r="E511" s="626">
        <f>SUM(E512:E517)</f>
        <v>0</v>
      </c>
      <c r="F511" s="623">
        <f>SUM(F512:F517)</f>
        <v>0</v>
      </c>
      <c r="G511" s="463">
        <f>SUM(G512:G517)</f>
        <v>0</v>
      </c>
      <c r="H511" s="463">
        <f>SUM(H512:H517)</f>
        <v>0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777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778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779</v>
      </c>
      <c r="E514" s="627"/>
      <c r="F514" s="624"/>
      <c r="G514" s="465"/>
      <c r="H514" s="826">
        <f t="shared" si="97"/>
        <v>0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774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758</v>
      </c>
      <c r="D516" s="912" t="s">
        <v>775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776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83" t="s">
        <v>137</v>
      </c>
      <c r="D518" s="1184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780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781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524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85" t="s">
        <v>1624</v>
      </c>
      <c r="D522" s="1185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86" t="s">
        <v>1551</v>
      </c>
      <c r="D523" s="1186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1625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1626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1627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1628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196" t="s">
        <v>1629</v>
      </c>
      <c r="D528" s="1188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619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620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6" t="s">
        <v>621</v>
      </c>
      <c r="D531" s="1176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1552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622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1553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1554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623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812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813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1592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1593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1594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1595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1596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1597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1555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802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1556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1557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803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804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805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806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196" t="s">
        <v>1598</v>
      </c>
      <c r="D553" s="1196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1599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1600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1601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1602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1603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1604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1605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1606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1607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1608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1609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605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606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607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608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609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610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611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612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192" t="s">
        <v>613</v>
      </c>
      <c r="D573" s="1193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614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615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616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617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194" t="s">
        <v>618</v>
      </c>
      <c r="D578" s="1195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807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808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809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810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1250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259</v>
      </c>
      <c r="D584" s="253" t="s">
        <v>1251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0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0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585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1558</v>
      </c>
      <c r="C587" s="501"/>
      <c r="D587" s="347" t="s">
        <v>1559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 t="s">
        <v>1146</v>
      </c>
      <c r="C588" s="504"/>
      <c r="D588" s="505"/>
      <c r="E588" s="505" t="s">
        <v>1147</v>
      </c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1560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1561</v>
      </c>
      <c r="C591" s="501"/>
      <c r="D591" s="347" t="s">
        <v>1562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 t="s">
        <v>16</v>
      </c>
      <c r="C592" s="508"/>
      <c r="D592" s="509"/>
      <c r="E592" s="510" t="s">
        <v>1148</v>
      </c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96" s="1179"/>
      <c r="D596" s="1179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6</v>
      </c>
      <c r="F597" s="349" t="s">
        <v>633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6" t="str">
        <f>$B$9</f>
        <v>КОМИСИЯ ЗА РЕГУЛИРАНЕ НА СЪОБЩЕНИЯТА</v>
      </c>
      <c r="C598" s="1179"/>
      <c r="D598" s="1179"/>
      <c r="E598" s="350">
        <f>$E$9</f>
        <v>41640</v>
      </c>
      <c r="F598" s="351">
        <f>$F$9</f>
        <v>41912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6" t="str">
        <f>$B$12</f>
        <v>Комисия за регулиране на съобщенията</v>
      </c>
      <c r="C601" s="1179"/>
      <c r="D601" s="1179"/>
      <c r="E601" s="348" t="s">
        <v>8</v>
      </c>
      <c r="F601" s="355" t="str">
        <f>$F$12</f>
        <v>4300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10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 t="str">
        <f>$E$17</f>
        <v>98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</v>
      </c>
      <c r="I604" s="281">
        <f>(IF($E724&lt;&gt;0,$I$2,IF($H724&lt;&gt;0,$I$2,"")))</f>
        <v>1</v>
      </c>
      <c r="K604" s="356" t="s">
        <v>539</v>
      </c>
      <c r="L604" s="348"/>
      <c r="M604" s="354"/>
      <c r="N604" s="357" t="s">
        <v>11</v>
      </c>
      <c r="O604" s="354"/>
      <c r="P604" s="356" t="s">
        <v>540</v>
      </c>
      <c r="Q604" s="348"/>
      <c r="R604" s="354"/>
      <c r="S604" s="357" t="s">
        <v>11</v>
      </c>
      <c r="T604" s="348"/>
      <c r="U604" s="354"/>
      <c r="V604" s="357" t="s">
        <v>11</v>
      </c>
      <c r="W604" s="523"/>
    </row>
    <row r="605" spans="2:23" ht="18.75" thickBot="1">
      <c r="B605" s="1047"/>
      <c r="C605" s="517"/>
      <c r="D605" s="1038" t="s">
        <v>1571</v>
      </c>
      <c r="E605" s="299" t="s">
        <v>13</v>
      </c>
      <c r="F605" s="1180" t="s">
        <v>14</v>
      </c>
      <c r="G605" s="1181"/>
      <c r="H605" s="1182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2" t="s">
        <v>1801</v>
      </c>
      <c r="Q605" s="1172" t="s">
        <v>1802</v>
      </c>
      <c r="R605" s="1172" t="s">
        <v>1803</v>
      </c>
      <c r="S605" s="1172" t="s">
        <v>542</v>
      </c>
      <c r="T605" s="535" t="s">
        <v>543</v>
      </c>
      <c r="U605" s="536"/>
      <c r="V605" s="537"/>
      <c r="W605" s="365"/>
    </row>
    <row r="606" spans="2:23" ht="55.5" customHeight="1" thickBot="1">
      <c r="B606" s="242" t="s">
        <v>674</v>
      </c>
      <c r="C606" s="243" t="s">
        <v>15</v>
      </c>
      <c r="D606" s="540" t="s">
        <v>1572</v>
      </c>
      <c r="E606" s="303">
        <v>2014</v>
      </c>
      <c r="F606" s="518" t="s">
        <v>1565</v>
      </c>
      <c r="G606" s="518" t="s">
        <v>1564</v>
      </c>
      <c r="H606" s="517" t="s">
        <v>1563</v>
      </c>
      <c r="I606" s="281">
        <f>(IF($E724&lt;&gt;0,$I$2,IF($H724&lt;&gt;0,$I$2,"")))</f>
        <v>1</v>
      </c>
      <c r="K606" s="1034" t="s">
        <v>1798</v>
      </c>
      <c r="L606" s="1034" t="s">
        <v>1799</v>
      </c>
      <c r="M606" s="1035" t="s">
        <v>1800</v>
      </c>
      <c r="N606" s="1035" t="s">
        <v>541</v>
      </c>
      <c r="O606" s="282"/>
      <c r="P606" s="1173"/>
      <c r="Q606" s="1173"/>
      <c r="R606" s="1173"/>
      <c r="S606" s="1173"/>
      <c r="T606" s="538">
        <v>2014</v>
      </c>
      <c r="U606" s="538">
        <v>2015</v>
      </c>
      <c r="V606" s="538" t="s">
        <v>1488</v>
      </c>
      <c r="W606" s="539"/>
    </row>
    <row r="607" spans="2:23" ht="18.75" thickBot="1">
      <c r="B607" s="1039"/>
      <c r="C607" s="517"/>
      <c r="D607" s="370" t="s">
        <v>262</v>
      </c>
      <c r="E607" s="371" t="s">
        <v>545</v>
      </c>
      <c r="F607" s="371" t="s">
        <v>546</v>
      </c>
      <c r="G607" s="371" t="s">
        <v>1580</v>
      </c>
      <c r="H607" s="873" t="s">
        <v>1581</v>
      </c>
      <c r="I607" s="281">
        <f>(IF($E724&lt;&gt;0,$I$2,IF($H724&lt;&gt;0,$I$2,"")))</f>
        <v>1</v>
      </c>
      <c r="K607" s="372" t="s">
        <v>547</v>
      </c>
      <c r="L607" s="372" t="s">
        <v>548</v>
      </c>
      <c r="M607" s="373" t="s">
        <v>549</v>
      </c>
      <c r="N607" s="373" t="s">
        <v>550</v>
      </c>
      <c r="O607" s="282"/>
      <c r="P607" s="1037" t="s">
        <v>551</v>
      </c>
      <c r="Q607" s="1037" t="s">
        <v>552</v>
      </c>
      <c r="R607" s="1037" t="s">
        <v>553</v>
      </c>
      <c r="S607" s="1037" t="s">
        <v>554</v>
      </c>
      <c r="T607" s="1037" t="s">
        <v>1532</v>
      </c>
      <c r="U607" s="1037" t="s">
        <v>1533</v>
      </c>
      <c r="V607" s="1037" t="s">
        <v>1534</v>
      </c>
      <c r="W607" s="542" t="s">
        <v>1535</v>
      </c>
    </row>
    <row r="608" spans="2:23" ht="108.75" thickBot="1">
      <c r="B608" s="517"/>
      <c r="C608" s="1051" t="str">
        <f>VLOOKUP(D608,OP_LIST2,2,FALSE)</f>
        <v>98302</v>
      </c>
      <c r="D608" s="1054" t="s">
        <v>434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1536</v>
      </c>
      <c r="L608" s="544" t="s">
        <v>1536</v>
      </c>
      <c r="M608" s="544" t="s">
        <v>1537</v>
      </c>
      <c r="N608" s="544" t="s">
        <v>1538</v>
      </c>
      <c r="O608" s="282"/>
      <c r="P608" s="544" t="s">
        <v>1536</v>
      </c>
      <c r="Q608" s="544" t="s">
        <v>1536</v>
      </c>
      <c r="R608" s="544" t="s">
        <v>1573</v>
      </c>
      <c r="S608" s="544" t="s">
        <v>1540</v>
      </c>
      <c r="T608" s="544" t="s">
        <v>1536</v>
      </c>
      <c r="U608" s="544" t="s">
        <v>1536</v>
      </c>
      <c r="V608" s="544" t="s">
        <v>1536</v>
      </c>
      <c r="W608" s="381" t="s">
        <v>1541</v>
      </c>
    </row>
    <row r="609" spans="2:23" ht="18.75" thickBot="1">
      <c r="B609" s="1047"/>
      <c r="C609" s="1051">
        <f>VLOOKUP(D610,EBK_DEIN2,2,FALSE)</f>
        <v>8838</v>
      </c>
      <c r="D609" s="1038" t="s">
        <v>769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1699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-47350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-39720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1574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4" t="s">
        <v>976</v>
      </c>
      <c r="D612" s="1175"/>
      <c r="E612" s="625">
        <v>5058</v>
      </c>
      <c r="F612" s="643">
        <f>SUM(F613:F614)</f>
        <v>3418</v>
      </c>
      <c r="G612" s="550">
        <f>SUM(G613:G614)</f>
        <v>0</v>
      </c>
      <c r="H612" s="550">
        <f>SUM(H613:H614)</f>
        <v>3418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3418</v>
      </c>
      <c r="N612" s="552">
        <f>SUM(N613:N614)</f>
        <v>-3418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977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978</v>
      </c>
      <c r="E614" s="593"/>
      <c r="F614" s="596">
        <v>3418</v>
      </c>
      <c r="G614" s="310"/>
      <c r="H614" s="826">
        <f>F614+G614</f>
        <v>3418</v>
      </c>
      <c r="I614" s="308">
        <f t="shared" si="101"/>
        <v>1</v>
      </c>
      <c r="J614" s="309"/>
      <c r="K614" s="556"/>
      <c r="L614" s="319"/>
      <c r="M614" s="391">
        <f>H614</f>
        <v>3418</v>
      </c>
      <c r="N614" s="557">
        <f aca="true" t="shared" si="103" ref="N614:N655">K614+L614-M614</f>
        <v>-3418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6" t="s">
        <v>979</v>
      </c>
      <c r="D615" s="1176"/>
      <c r="E615" s="597">
        <f>SUM(E616:E620)</f>
        <v>0</v>
      </c>
      <c r="F615" s="393">
        <f>SUM(F616:F620)</f>
        <v>0</v>
      </c>
      <c r="G615" s="317">
        <f>SUM(G616:G620)</f>
        <v>0</v>
      </c>
      <c r="H615" s="317">
        <f>SUM(H616:H620)</f>
        <v>0</v>
      </c>
      <c r="I615" s="308">
        <f t="shared" si="101"/>
      </c>
      <c r="J615" s="309"/>
      <c r="K615" s="394">
        <f>SUM(K616:K620)</f>
        <v>0</v>
      </c>
      <c r="L615" s="395">
        <f>SUM(L616:L620)</f>
        <v>0</v>
      </c>
      <c r="M615" s="559">
        <f>SUM(M616:M620)</f>
        <v>0</v>
      </c>
      <c r="N615" s="560">
        <f>SUM(N616:N620)</f>
        <v>0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980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981</v>
      </c>
      <c r="E617" s="593"/>
      <c r="F617" s="596"/>
      <c r="G617" s="310"/>
      <c r="H617" s="826">
        <f>F617+G617</f>
        <v>0</v>
      </c>
      <c r="I617" s="308">
        <f t="shared" si="101"/>
      </c>
      <c r="J617" s="309"/>
      <c r="K617" s="556"/>
      <c r="L617" s="319"/>
      <c r="M617" s="391">
        <f>H617</f>
        <v>0</v>
      </c>
      <c r="N617" s="557">
        <f t="shared" si="103"/>
        <v>0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1638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1639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1640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7" t="s">
        <v>1641</v>
      </c>
      <c r="D621" s="1177"/>
      <c r="E621" s="597">
        <v>1533</v>
      </c>
      <c r="F621" s="393">
        <f>SUM(F622:F626)</f>
        <v>1059</v>
      </c>
      <c r="G621" s="317">
        <f>SUM(G622:G626)</f>
        <v>0</v>
      </c>
      <c r="H621" s="317">
        <f>SUM(H622:H626)</f>
        <v>1059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1059</v>
      </c>
      <c r="N621" s="560">
        <f>SUM(N622:N626)</f>
        <v>-1059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1642</v>
      </c>
      <c r="E622" s="593"/>
      <c r="F622" s="596">
        <v>744</v>
      </c>
      <c r="G622" s="310"/>
      <c r="H622" s="826">
        <f aca="true" t="shared" si="104" ref="H622:H627">F622+G622</f>
        <v>744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744</v>
      </c>
      <c r="N622" s="557">
        <f t="shared" si="103"/>
        <v>-744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1643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1644</v>
      </c>
      <c r="E624" s="593"/>
      <c r="F624" s="596">
        <v>273</v>
      </c>
      <c r="G624" s="310"/>
      <c r="H624" s="826">
        <f t="shared" si="104"/>
        <v>273</v>
      </c>
      <c r="I624" s="308">
        <f t="shared" si="101"/>
        <v>1</v>
      </c>
      <c r="J624" s="309"/>
      <c r="K624" s="556"/>
      <c r="L624" s="319"/>
      <c r="M624" s="391">
        <f t="shared" si="105"/>
        <v>273</v>
      </c>
      <c r="N624" s="557">
        <f t="shared" si="103"/>
        <v>-273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1645</v>
      </c>
      <c r="E625" s="593"/>
      <c r="F625" s="596">
        <v>42</v>
      </c>
      <c r="G625" s="310"/>
      <c r="H625" s="826">
        <f t="shared" si="104"/>
        <v>42</v>
      </c>
      <c r="I625" s="308">
        <f t="shared" si="101"/>
        <v>1</v>
      </c>
      <c r="J625" s="309"/>
      <c r="K625" s="556"/>
      <c r="L625" s="319"/>
      <c r="M625" s="391">
        <f t="shared" si="105"/>
        <v>42</v>
      </c>
      <c r="N625" s="557">
        <f t="shared" si="103"/>
        <v>-42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1646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7" t="s">
        <v>1575</v>
      </c>
      <c r="D627" s="1177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8" t="s">
        <v>1648</v>
      </c>
      <c r="D628" s="1178"/>
      <c r="E628" s="597">
        <v>83400</v>
      </c>
      <c r="F628" s="393">
        <f>SUM(F629:F645)</f>
        <v>42873</v>
      </c>
      <c r="G628" s="317">
        <f>SUM(G629:G645)</f>
        <v>0</v>
      </c>
      <c r="H628" s="317">
        <f>SUM(H629:H645)</f>
        <v>42873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42873</v>
      </c>
      <c r="N628" s="560">
        <f>SUM(N629:N645)</f>
        <v>-42873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39720</v>
      </c>
      <c r="S628" s="395">
        <f t="shared" si="106"/>
        <v>-39720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-39720</v>
      </c>
    </row>
    <row r="629" spans="1:23" ht="18.75" thickBot="1">
      <c r="A629" s="329">
        <v>50</v>
      </c>
      <c r="B629" s="177"/>
      <c r="C629" s="186">
        <v>1011</v>
      </c>
      <c r="D629" s="210" t="s">
        <v>1649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1650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1651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972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973</v>
      </c>
      <c r="E633" s="593"/>
      <c r="F633" s="596">
        <v>1000</v>
      </c>
      <c r="G633" s="310"/>
      <c r="H633" s="826">
        <f t="shared" si="107"/>
        <v>1000</v>
      </c>
      <c r="I633" s="308">
        <f t="shared" si="101"/>
        <v>1</v>
      </c>
      <c r="J633" s="309"/>
      <c r="K633" s="556"/>
      <c r="L633" s="319"/>
      <c r="M633" s="391">
        <f t="shared" si="108"/>
        <v>1000</v>
      </c>
      <c r="N633" s="557">
        <f t="shared" si="103"/>
        <v>-1000</v>
      </c>
      <c r="O633" s="309"/>
      <c r="P633" s="556"/>
      <c r="Q633" s="319"/>
      <c r="R633" s="564">
        <f t="shared" si="109"/>
        <v>1000</v>
      </c>
      <c r="S633" s="391">
        <f t="shared" si="110"/>
        <v>-1000</v>
      </c>
      <c r="T633" s="319"/>
      <c r="U633" s="319"/>
      <c r="V633" s="320"/>
      <c r="W633" s="389">
        <f t="shared" si="102"/>
        <v>-1000</v>
      </c>
    </row>
    <row r="634" spans="1:23" ht="18.75" thickBot="1">
      <c r="A634" s="329">
        <v>75</v>
      </c>
      <c r="B634" s="177"/>
      <c r="C634" s="178">
        <v>1016</v>
      </c>
      <c r="D634" s="187" t="s">
        <v>974</v>
      </c>
      <c r="E634" s="593"/>
      <c r="F634" s="596"/>
      <c r="G634" s="310"/>
      <c r="H634" s="826">
        <f t="shared" si="107"/>
        <v>0</v>
      </c>
      <c r="I634" s="308">
        <f t="shared" si="101"/>
      </c>
      <c r="J634" s="309"/>
      <c r="K634" s="556"/>
      <c r="L634" s="319"/>
      <c r="M634" s="391">
        <f t="shared" si="108"/>
        <v>0</v>
      </c>
      <c r="N634" s="557">
        <f t="shared" si="103"/>
        <v>0</v>
      </c>
      <c r="O634" s="309"/>
      <c r="P634" s="556"/>
      <c r="Q634" s="319"/>
      <c r="R634" s="564">
        <f t="shared" si="109"/>
        <v>0</v>
      </c>
      <c r="S634" s="391">
        <f t="shared" si="110"/>
        <v>0</v>
      </c>
      <c r="T634" s="319"/>
      <c r="U634" s="319"/>
      <c r="V634" s="320"/>
      <c r="W634" s="389">
        <f t="shared" si="102"/>
        <v>0</v>
      </c>
    </row>
    <row r="635" spans="1:23" ht="18.75" thickBot="1">
      <c r="A635" s="329">
        <v>80</v>
      </c>
      <c r="B635" s="182"/>
      <c r="C635" s="211">
        <v>1020</v>
      </c>
      <c r="D635" s="212" t="s">
        <v>975</v>
      </c>
      <c r="E635" s="593"/>
      <c r="F635" s="596">
        <v>38720</v>
      </c>
      <c r="G635" s="310"/>
      <c r="H635" s="826">
        <f t="shared" si="107"/>
        <v>38720</v>
      </c>
      <c r="I635" s="308">
        <f t="shared" si="101"/>
        <v>1</v>
      </c>
      <c r="J635" s="309"/>
      <c r="K635" s="556"/>
      <c r="L635" s="319"/>
      <c r="M635" s="391">
        <f t="shared" si="108"/>
        <v>38720</v>
      </c>
      <c r="N635" s="557">
        <f t="shared" si="103"/>
        <v>-38720</v>
      </c>
      <c r="O635" s="309"/>
      <c r="P635" s="556"/>
      <c r="Q635" s="319"/>
      <c r="R635" s="564">
        <f t="shared" si="109"/>
        <v>38720</v>
      </c>
      <c r="S635" s="391">
        <f t="shared" si="110"/>
        <v>-38720</v>
      </c>
      <c r="T635" s="319"/>
      <c r="U635" s="319"/>
      <c r="V635" s="320"/>
      <c r="W635" s="389">
        <f t="shared" si="102"/>
        <v>-38720</v>
      </c>
    </row>
    <row r="636" spans="1:23" ht="18.75" thickBot="1">
      <c r="A636" s="329">
        <v>85</v>
      </c>
      <c r="B636" s="177"/>
      <c r="C636" s="178">
        <v>1030</v>
      </c>
      <c r="D636" s="187" t="s">
        <v>1675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1676</v>
      </c>
      <c r="E637" s="593"/>
      <c r="F637" s="596">
        <v>3153</v>
      </c>
      <c r="G637" s="310"/>
      <c r="H637" s="826">
        <f t="shared" si="107"/>
        <v>3153</v>
      </c>
      <c r="I637" s="308">
        <f t="shared" si="101"/>
        <v>1</v>
      </c>
      <c r="J637" s="309"/>
      <c r="K637" s="556"/>
      <c r="L637" s="319"/>
      <c r="M637" s="391">
        <f t="shared" si="108"/>
        <v>3153</v>
      </c>
      <c r="N637" s="557">
        <f t="shared" si="103"/>
        <v>-3153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1677</v>
      </c>
      <c r="E638" s="593"/>
      <c r="F638" s="596"/>
      <c r="G638" s="310"/>
      <c r="H638" s="826">
        <f t="shared" si="107"/>
        <v>0</v>
      </c>
      <c r="I638" s="308">
        <f t="shared" si="101"/>
      </c>
      <c r="J638" s="309"/>
      <c r="K638" s="556"/>
      <c r="L638" s="319"/>
      <c r="M638" s="391">
        <f t="shared" si="108"/>
        <v>0</v>
      </c>
      <c r="N638" s="557">
        <f t="shared" si="103"/>
        <v>0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1678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1679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1680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1681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1044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129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1045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7" t="s">
        <v>1051</v>
      </c>
      <c r="D646" s="1167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1476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1477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1478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7" t="s">
        <v>597</v>
      </c>
      <c r="D650" s="1167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1046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1047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1576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1049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1050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7" t="s">
        <v>1051</v>
      </c>
      <c r="D656" s="1167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1804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1052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57" t="s">
        <v>1053</v>
      </c>
      <c r="D659" s="1157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59" t="s">
        <v>1054</v>
      </c>
      <c r="D660" s="1169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59" t="s">
        <v>1055</v>
      </c>
      <c r="D661" s="1169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59" t="s">
        <v>1056</v>
      </c>
      <c r="D662" s="1169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61" t="s">
        <v>1057</v>
      </c>
      <c r="D663" s="1170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1058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1059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1060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1061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1062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1063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61" t="s">
        <v>1064</v>
      </c>
      <c r="D670" s="1161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1065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1577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1067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1068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1069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1070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57" t="s">
        <v>1071</v>
      </c>
      <c r="D677" s="1171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58" t="s">
        <v>386</v>
      </c>
      <c r="D678" s="1158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58" t="s">
        <v>387</v>
      </c>
      <c r="D679" s="1158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61" t="s">
        <v>388</v>
      </c>
      <c r="D680" s="1170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389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390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391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392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393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394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67" t="s">
        <v>395</v>
      </c>
      <c r="D687" s="1167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396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1578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398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57" t="s">
        <v>399</v>
      </c>
      <c r="D691" s="1157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58" t="s">
        <v>1542</v>
      </c>
      <c r="D692" s="1158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59" t="s">
        <v>400</v>
      </c>
      <c r="D693" s="1160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61" t="s">
        <v>1479</v>
      </c>
      <c r="D694" s="1161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1480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1481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54" t="s">
        <v>401</v>
      </c>
      <c r="D697" s="1154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55" t="s">
        <v>402</v>
      </c>
      <c r="D698" s="1155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403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404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1083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1084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1085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1086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1087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63" t="s">
        <v>1088</v>
      </c>
      <c r="D706" s="1163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760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1089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54" t="s">
        <v>1507</v>
      </c>
      <c r="D709" s="1154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61" t="s">
        <v>1508</v>
      </c>
      <c r="D710" s="1161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1509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1510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1511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475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64" t="s">
        <v>476</v>
      </c>
      <c r="D715" s="1165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477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478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479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66" t="s">
        <v>480</v>
      </c>
      <c r="D720" s="1167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481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482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483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259</v>
      </c>
      <c r="D724" s="235" t="s">
        <v>484</v>
      </c>
      <c r="E724" s="346">
        <f>SUM(E612,E615,E621,E627,E628,E646,E650,E656,E659,E660,E661,E662,E663,E670,E677,E678,E679,E680,E687,E691,E692,E693,E694,E697,E698,E706,E709,E710,E715)+E720</f>
        <v>89991</v>
      </c>
      <c r="F724" s="346">
        <f>SUM(F612,F615,F621,F627,F628,F646,F650,F656,F659,F660,F661,F662,F663,F670,F677,F678,F679,F680,F687,F691,F692,F693,F694,F697,F698,F706,F709,F710,F715)+F720</f>
        <v>47350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47350</v>
      </c>
      <c r="I724" s="308">
        <f t="shared" si="118"/>
        <v>1</v>
      </c>
      <c r="J724" s="578" t="str">
        <f>LEFT(C609,1)</f>
        <v>8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47350</v>
      </c>
      <c r="N724" s="346">
        <f>SUM(N612,N615,N621,N627,N628,N646,N650,N656,N659,N660,N661,N662,N663,N670,N677,N678,N679,N680,N687,N691,N692,N693,N694,N697,N698,N706,N709,N710,N715)+N720</f>
        <v>-47350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39720</v>
      </c>
      <c r="S724" s="346">
        <f t="shared" si="138"/>
        <v>-39720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-39720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4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6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28" s="1168"/>
      <c r="D728" s="1168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6</v>
      </c>
      <c r="F729" s="349" t="s">
        <v>633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6" t="str">
        <f>$B$9</f>
        <v>КОМИСИЯ ЗА РЕГУЛИРАНЕ НА СЪОБЩЕНИЯТА</v>
      </c>
      <c r="C730" s="1156"/>
      <c r="D730" s="1156"/>
      <c r="E730" s="350">
        <f>$E$9</f>
        <v>41640</v>
      </c>
      <c r="F730" s="351">
        <f>$F$9</f>
        <v>41912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7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6" t="str">
        <f>$B$12</f>
        <v>Комисия за регулиране на съобщенията</v>
      </c>
      <c r="C733" s="1156"/>
      <c r="D733" s="1156"/>
      <c r="E733" s="348" t="s">
        <v>8</v>
      </c>
      <c r="F733" s="355" t="str">
        <f>$F$12</f>
        <v>4300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9</v>
      </c>
      <c r="E734" s="353" t="s">
        <v>10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1579</v>
      </c>
      <c r="E736" s="348"/>
      <c r="F736" s="353" t="s">
        <v>11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486</v>
      </c>
      <c r="C737" s="441" t="s">
        <v>487</v>
      </c>
      <c r="D737" s="442" t="s">
        <v>488</v>
      </c>
      <c r="E737" s="443" t="s">
        <v>489</v>
      </c>
      <c r="F737" s="443" t="s">
        <v>490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491</v>
      </c>
      <c r="D738" s="442" t="s">
        <v>492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493</v>
      </c>
      <c r="D739" s="442" t="s">
        <v>494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495</v>
      </c>
      <c r="D740" s="442" t="s">
        <v>759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1512</v>
      </c>
      <c r="D741" s="442" t="s">
        <v>1513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1514</v>
      </c>
      <c r="D742" s="442" t="s">
        <v>494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1515</v>
      </c>
      <c r="D743" s="442" t="s">
        <v>1516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1517</v>
      </c>
      <c r="D744" s="442" t="s">
        <v>1518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1519</v>
      </c>
      <c r="D745" s="442" t="s">
        <v>1520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1521</v>
      </c>
      <c r="D746" s="442" t="s">
        <v>1522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1523</v>
      </c>
      <c r="D747" s="442" t="s">
        <v>1524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1525</v>
      </c>
      <c r="D748" s="442" t="s">
        <v>1526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1527</v>
      </c>
      <c r="D749" s="442" t="s">
        <v>1528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1529</v>
      </c>
      <c r="D750" s="442" t="s">
        <v>504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505</v>
      </c>
      <c r="D751" s="442" t="s">
        <v>1357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506</v>
      </c>
      <c r="D752" s="442" t="s">
        <v>1355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507</v>
      </c>
      <c r="D753" s="442" t="s">
        <v>1356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508</v>
      </c>
      <c r="D754" s="442" t="s">
        <v>509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510</v>
      </c>
      <c r="D755" s="442" t="s">
        <v>511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512</v>
      </c>
      <c r="D756" s="442" t="s">
        <v>513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514</v>
      </c>
      <c r="D757" s="446" t="s">
        <v>515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516</v>
      </c>
      <c r="D758" s="446" t="s">
        <v>517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518</v>
      </c>
      <c r="D759" s="446" t="s">
        <v>1135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1262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162" t="s">
        <v>1136</v>
      </c>
      <c r="C761" s="1162"/>
      <c r="D761" s="1162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C115:D115"/>
    <mergeCell ref="C131:D131"/>
    <mergeCell ref="C62:D62"/>
    <mergeCell ref="C69:D69"/>
    <mergeCell ref="C90:D90"/>
    <mergeCell ref="C91:D91"/>
    <mergeCell ref="C105:D105"/>
    <mergeCell ref="C109:D109"/>
    <mergeCell ref="C70:D70"/>
    <mergeCell ref="C71:D71"/>
    <mergeCell ref="F344:H344"/>
    <mergeCell ref="F429:H429"/>
    <mergeCell ref="F445:H445"/>
    <mergeCell ref="F605:H605"/>
    <mergeCell ref="B7:D7"/>
    <mergeCell ref="B9:D9"/>
    <mergeCell ref="B12:D12"/>
    <mergeCell ref="C22:D22"/>
    <mergeCell ref="C28:D28"/>
    <mergeCell ref="C33:D33"/>
    <mergeCell ref="C39:D39"/>
    <mergeCell ref="C44:D44"/>
    <mergeCell ref="C49:D49"/>
    <mergeCell ref="C55:D55"/>
    <mergeCell ref="C58:D58"/>
    <mergeCell ref="C61:D61"/>
    <mergeCell ref="C72:D72"/>
    <mergeCell ref="C87:D87"/>
    <mergeCell ref="B170:D170"/>
    <mergeCell ref="B173:D173"/>
    <mergeCell ref="C145:D145"/>
    <mergeCell ref="C136:D136"/>
    <mergeCell ref="C132:D132"/>
    <mergeCell ref="C133:D133"/>
    <mergeCell ref="C154:D154"/>
    <mergeCell ref="B168:D168"/>
    <mergeCell ref="W177:W178"/>
    <mergeCell ref="C181:D181"/>
    <mergeCell ref="C184:D184"/>
    <mergeCell ref="C190:D190"/>
    <mergeCell ref="Q177:Q178"/>
    <mergeCell ref="R177:R178"/>
    <mergeCell ref="F177:H177"/>
    <mergeCell ref="S177:S178"/>
    <mergeCell ref="K173:M173"/>
    <mergeCell ref="P173:R173"/>
    <mergeCell ref="K177:K178"/>
    <mergeCell ref="L177:L178"/>
    <mergeCell ref="M177:M178"/>
    <mergeCell ref="N177:N178"/>
    <mergeCell ref="C196:D196"/>
    <mergeCell ref="C197:D197"/>
    <mergeCell ref="C219:D219"/>
    <mergeCell ref="P177:P178"/>
    <mergeCell ref="C260:D260"/>
    <mergeCell ref="C229:D229"/>
    <mergeCell ref="C230:D230"/>
    <mergeCell ref="C215:D215"/>
    <mergeCell ref="C225:D225"/>
    <mergeCell ref="C228:D228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C375:D375"/>
    <mergeCell ref="C378:D378"/>
    <mergeCell ref="C399:D399"/>
    <mergeCell ref="C411:D411"/>
    <mergeCell ref="B422:D422"/>
    <mergeCell ref="B425:D425"/>
    <mergeCell ref="B436:D436"/>
    <mergeCell ref="B438:D43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B596:D596"/>
    <mergeCell ref="B598:D598"/>
    <mergeCell ref="B601:D601"/>
    <mergeCell ref="P605:P606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Q605:Q606"/>
    <mergeCell ref="R605:R606"/>
    <mergeCell ref="C646:D646"/>
    <mergeCell ref="C650:D650"/>
    <mergeCell ref="C656:D656"/>
    <mergeCell ref="C659:D659"/>
    <mergeCell ref="C678:D678"/>
    <mergeCell ref="C679:D679"/>
    <mergeCell ref="C680:D680"/>
    <mergeCell ref="C687:D687"/>
    <mergeCell ref="C662:D662"/>
    <mergeCell ref="C663:D663"/>
    <mergeCell ref="C670:D670"/>
    <mergeCell ref="C677:D677"/>
    <mergeCell ref="B733:D733"/>
    <mergeCell ref="B761:D761"/>
    <mergeCell ref="C706:D706"/>
    <mergeCell ref="C709:D709"/>
    <mergeCell ref="C710:D710"/>
    <mergeCell ref="C715:D715"/>
    <mergeCell ref="C720:D720"/>
    <mergeCell ref="B728:D728"/>
    <mergeCell ref="C697:D697"/>
    <mergeCell ref="C698:D698"/>
    <mergeCell ref="B730:D730"/>
    <mergeCell ref="C691:D691"/>
    <mergeCell ref="C692:D692"/>
    <mergeCell ref="C693:D693"/>
    <mergeCell ref="C694:D694"/>
  </mergeCells>
  <conditionalFormatting sqref="E585:H585">
    <cfRule type="cellIs" priority="5" dxfId="9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0" operator="lessThan" stopIfTrue="1">
      <formula>0</formula>
    </cfRule>
  </conditionalFormatting>
  <conditionalFormatting sqref="N610 S610">
    <cfRule type="cellIs" priority="3" dxfId="2" operator="lessThan" stopIfTrue="1">
      <formula>0</formula>
    </cfRule>
  </conditionalFormatting>
  <conditionalFormatting sqref="S646:S649 N646 N648:N649">
    <cfRule type="cellIs" priority="2" dxfId="0" operator="lessThan" stopIfTrue="1">
      <formula>0</formula>
    </cfRule>
  </conditionalFormatting>
  <conditionalFormatting sqref="N647">
    <cfRule type="cellIs" priority="1" dxfId="0" operator="lessThan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in="1" max="7" man="1"/>
    <brk id="332" max="5" man="1"/>
    <brk id="385" max="7" man="1"/>
    <brk id="435" min="1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AD112" sqref="A1:AD16384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16384" width="9.125" style="523" customWidth="1"/>
  </cols>
  <sheetData>
    <row r="1" spans="1:9" ht="12.75">
      <c r="A1" s="519" t="s">
        <v>1566</v>
      </c>
      <c r="B1" s="519">
        <v>169</v>
      </c>
      <c r="I1" s="519"/>
    </row>
    <row r="2" spans="1:9" ht="12.75">
      <c r="A2" s="519" t="s">
        <v>1567</v>
      </c>
      <c r="B2" s="519" t="s">
        <v>762</v>
      </c>
      <c r="I2" s="519"/>
    </row>
    <row r="3" spans="1:9" ht="12.75">
      <c r="A3" s="519" t="s">
        <v>1568</v>
      </c>
      <c r="B3" s="519" t="s">
        <v>792</v>
      </c>
      <c r="I3" s="519"/>
    </row>
    <row r="4" spans="1:9" ht="15.75">
      <c r="A4" s="519" t="s">
        <v>1569</v>
      </c>
      <c r="B4" s="519" t="s">
        <v>788</v>
      </c>
      <c r="C4" s="525"/>
      <c r="I4" s="519"/>
    </row>
    <row r="5" spans="1:3" ht="31.5" customHeight="1">
      <c r="A5" s="519" t="s">
        <v>1570</v>
      </c>
      <c r="B5" s="929"/>
      <c r="C5" s="929"/>
    </row>
    <row r="6" spans="1:2" ht="12.75">
      <c r="A6" s="526"/>
      <c r="B6" s="527"/>
    </row>
    <row r="8" spans="2:9" ht="12.75">
      <c r="B8" s="519" t="s">
        <v>761</v>
      </c>
      <c r="I8" s="519"/>
    </row>
    <row r="9" ht="12.75">
      <c r="I9" s="519"/>
    </row>
    <row r="10" ht="12.75">
      <c r="I10" s="519"/>
    </row>
    <row r="11" spans="1:30" ht="18">
      <c r="A11" s="519" t="s">
        <v>768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8">
        <f>$B$7</f>
        <v>0</v>
      </c>
      <c r="J14" s="1179"/>
      <c r="K14" s="1179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6</v>
      </c>
      <c r="M15" s="349" t="s">
        <v>633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6">
        <f>$B$9</f>
        <v>0</v>
      </c>
      <c r="J16" s="1179"/>
      <c r="K16" s="1179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6">
        <f>$B$12</f>
        <v>0</v>
      </c>
      <c r="J19" s="1179"/>
      <c r="K19" s="1179"/>
      <c r="L19" s="348" t="s">
        <v>8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10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</v>
      </c>
      <c r="P22" s="281">
        <f>(IF($E142&lt;&gt;0,$I$2,IF($H142&lt;&gt;0,$I$2,"")))</f>
      </c>
      <c r="Q22" s="282"/>
      <c r="R22" s="356" t="s">
        <v>539</v>
      </c>
      <c r="S22" s="348"/>
      <c r="T22" s="354"/>
      <c r="U22" s="357" t="s">
        <v>11</v>
      </c>
      <c r="V22" s="354"/>
      <c r="W22" s="356" t="s">
        <v>540</v>
      </c>
      <c r="X22" s="348"/>
      <c r="Y22" s="354"/>
      <c r="Z22" s="357" t="s">
        <v>11</v>
      </c>
      <c r="AA22" s="348"/>
      <c r="AB22" s="354"/>
      <c r="AC22" s="357" t="s">
        <v>11</v>
      </c>
    </row>
    <row r="23" spans="1:30" ht="18.75" thickBot="1">
      <c r="A23" s="519">
        <v>12</v>
      </c>
      <c r="I23" s="1047"/>
      <c r="J23" s="517"/>
      <c r="K23" s="1038" t="s">
        <v>1571</v>
      </c>
      <c r="L23" s="299" t="s">
        <v>13</v>
      </c>
      <c r="M23" s="1180" t="s">
        <v>14</v>
      </c>
      <c r="N23" s="1181"/>
      <c r="O23" s="1182"/>
      <c r="P23" s="281">
        <f>(IF($E142&lt;&gt;0,$I$2,IF($H142&lt;&gt;0,$I$2,"")))</f>
      </c>
      <c r="Q23" s="282"/>
      <c r="R23" s="1212" t="s">
        <v>1798</v>
      </c>
      <c r="S23" s="1212" t="s">
        <v>1799</v>
      </c>
      <c r="T23" s="1172" t="s">
        <v>1800</v>
      </c>
      <c r="U23" s="1172" t="s">
        <v>541</v>
      </c>
      <c r="V23" s="282"/>
      <c r="W23" s="1172" t="s">
        <v>1801</v>
      </c>
      <c r="X23" s="1172" t="s">
        <v>1802</v>
      </c>
      <c r="Y23" s="1172" t="s">
        <v>787</v>
      </c>
      <c r="Z23" s="1172" t="s">
        <v>542</v>
      </c>
      <c r="AA23" s="535" t="s">
        <v>543</v>
      </c>
      <c r="AB23" s="536"/>
      <c r="AC23" s="537"/>
      <c r="AD23" s="365"/>
    </row>
    <row r="24" spans="1:30" ht="58.5" customHeight="1" thickBot="1">
      <c r="A24" s="519">
        <v>13</v>
      </c>
      <c r="I24" s="242" t="s">
        <v>674</v>
      </c>
      <c r="J24" s="243" t="s">
        <v>15</v>
      </c>
      <c r="K24" s="1048" t="s">
        <v>1572</v>
      </c>
      <c r="L24" s="303">
        <v>2014</v>
      </c>
      <c r="M24" s="518" t="s">
        <v>1565</v>
      </c>
      <c r="N24" s="518" t="s">
        <v>1564</v>
      </c>
      <c r="O24" s="517" t="s">
        <v>1563</v>
      </c>
      <c r="P24" s="281">
        <f>(IF($E142&lt;&gt;0,$I$2,IF($H142&lt;&gt;0,$I$2,"")))</f>
      </c>
      <c r="Q24" s="282"/>
      <c r="R24" s="1223"/>
      <c r="S24" s="1224"/>
      <c r="T24" s="1223"/>
      <c r="U24" s="1224"/>
      <c r="V24" s="282"/>
      <c r="W24" s="1173"/>
      <c r="X24" s="1173"/>
      <c r="Y24" s="1173"/>
      <c r="Z24" s="1173"/>
      <c r="AA24" s="538">
        <v>2014</v>
      </c>
      <c r="AB24" s="538">
        <v>2015</v>
      </c>
      <c r="AC24" s="538" t="s">
        <v>1488</v>
      </c>
      <c r="AD24" s="541" t="s">
        <v>544</v>
      </c>
    </row>
    <row r="25" spans="1:30" ht="18.75" thickBot="1">
      <c r="A25" s="519">
        <v>14</v>
      </c>
      <c r="I25" s="1039"/>
      <c r="J25" s="517"/>
      <c r="K25" s="370" t="s">
        <v>262</v>
      </c>
      <c r="L25" s="371" t="s">
        <v>545</v>
      </c>
      <c r="M25" s="371" t="s">
        <v>546</v>
      </c>
      <c r="N25" s="371" t="s">
        <v>1580</v>
      </c>
      <c r="O25" s="873" t="s">
        <v>1581</v>
      </c>
      <c r="P25" s="281">
        <f>(IF($E142&lt;&gt;0,$I$2,IF($H142&lt;&gt;0,$I$2,"")))</f>
      </c>
      <c r="Q25" s="282"/>
      <c r="R25" s="372" t="s">
        <v>547</v>
      </c>
      <c r="S25" s="372" t="s">
        <v>548</v>
      </c>
      <c r="T25" s="373" t="s">
        <v>549</v>
      </c>
      <c r="U25" s="373" t="s">
        <v>550</v>
      </c>
      <c r="V25" s="282"/>
      <c r="W25" s="1037" t="s">
        <v>551</v>
      </c>
      <c r="X25" s="1037" t="s">
        <v>552</v>
      </c>
      <c r="Y25" s="1037" t="s">
        <v>553</v>
      </c>
      <c r="Z25" s="1037" t="s">
        <v>554</v>
      </c>
      <c r="AA25" s="1037" t="s">
        <v>1532</v>
      </c>
      <c r="AB25" s="1037" t="s">
        <v>1533</v>
      </c>
      <c r="AC25" s="1037" t="s">
        <v>1534</v>
      </c>
      <c r="AD25" s="542" t="s">
        <v>1535</v>
      </c>
    </row>
    <row r="26" spans="1:30" ht="50.25" customHeight="1" thickBot="1">
      <c r="A26" s="519">
        <v>15</v>
      </c>
      <c r="I26" s="299"/>
      <c r="J26" s="1050" t="e">
        <f>VLOOKUP(K26,OP_LIST2,2,FALSE)</f>
        <v>#N/A</v>
      </c>
      <c r="K26" s="1049" t="s">
        <v>417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1536</v>
      </c>
      <c r="S26" s="544" t="s">
        <v>1536</v>
      </c>
      <c r="T26" s="544" t="s">
        <v>1537</v>
      </c>
      <c r="U26" s="544" t="s">
        <v>1538</v>
      </c>
      <c r="V26" s="282"/>
      <c r="W26" s="544" t="s">
        <v>1536</v>
      </c>
      <c r="X26" s="544" t="s">
        <v>1536</v>
      </c>
      <c r="Y26" s="544" t="s">
        <v>1573</v>
      </c>
      <c r="Z26" s="544" t="s">
        <v>1540</v>
      </c>
      <c r="AA26" s="544" t="s">
        <v>1536</v>
      </c>
      <c r="AB26" s="544" t="s">
        <v>1536</v>
      </c>
      <c r="AC26" s="544" t="s">
        <v>1536</v>
      </c>
      <c r="AD26" s="381" t="s">
        <v>1541</v>
      </c>
    </row>
    <row r="27" spans="1:30" ht="18.75" thickBot="1">
      <c r="A27" s="519">
        <v>16</v>
      </c>
      <c r="I27" s="1047"/>
      <c r="J27" s="1050">
        <f>VLOOKUP(K28,EBK_DEIN2,2,FALSE)</f>
        <v>0</v>
      </c>
      <c r="K27" s="1038" t="s">
        <v>769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1773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1574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4" t="s">
        <v>976</v>
      </c>
      <c r="K30" s="1175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977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978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6" t="s">
        <v>979</v>
      </c>
      <c r="K33" s="1176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980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981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1638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1639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1640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7" t="s">
        <v>1641</v>
      </c>
      <c r="K39" s="1177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1642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1643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1644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1645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1646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7" t="s">
        <v>1575</v>
      </c>
      <c r="K45" s="1177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8" t="s">
        <v>1648</v>
      </c>
      <c r="K46" s="1178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1649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1650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1651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972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973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974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975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1675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1676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1677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1678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1679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1680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1681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1044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129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1045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7" t="s">
        <v>1051</v>
      </c>
      <c r="K64" s="1167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1476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1477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1478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7" t="s">
        <v>597</v>
      </c>
      <c r="K68" s="1167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1046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1047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1576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1049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1050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7" t="s">
        <v>1051</v>
      </c>
      <c r="K74" s="1167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1804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1052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57" t="s">
        <v>1053</v>
      </c>
      <c r="K77" s="1157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59" t="s">
        <v>1054</v>
      </c>
      <c r="K78" s="1169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59" t="s">
        <v>1055</v>
      </c>
      <c r="K79" s="1169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59" t="s">
        <v>1056</v>
      </c>
      <c r="K80" s="1169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61" t="s">
        <v>1057</v>
      </c>
      <c r="K81" s="1170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1058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1059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1060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1061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1062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1063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61" t="s">
        <v>1064</v>
      </c>
      <c r="K88" s="1161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1065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1577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1067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1068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1069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1070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57" t="s">
        <v>1071</v>
      </c>
      <c r="K95" s="1171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58" t="s">
        <v>386</v>
      </c>
      <c r="K96" s="1158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58" t="s">
        <v>387</v>
      </c>
      <c r="K97" s="1158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61" t="s">
        <v>388</v>
      </c>
      <c r="K98" s="1170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389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390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391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392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393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394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7" t="s">
        <v>395</v>
      </c>
      <c r="K105" s="1167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396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1578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398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57" t="s">
        <v>399</v>
      </c>
      <c r="K109" s="1157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58" t="s">
        <v>1542</v>
      </c>
      <c r="K110" s="1158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59" t="s">
        <v>400</v>
      </c>
      <c r="K111" s="1160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61" t="s">
        <v>1479</v>
      </c>
      <c r="K112" s="1161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1480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1481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54" t="s">
        <v>401</v>
      </c>
      <c r="K115" s="1154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55" t="s">
        <v>402</v>
      </c>
      <c r="K116" s="1155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403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404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1083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1084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1085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1086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1087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63" t="s">
        <v>1088</v>
      </c>
      <c r="K124" s="1163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760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1089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54" t="s">
        <v>1507</v>
      </c>
      <c r="K127" s="1154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61" t="s">
        <v>1508</v>
      </c>
      <c r="K128" s="1161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1509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1510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1511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475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64" t="s">
        <v>476</v>
      </c>
      <c r="K133" s="1165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477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478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479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6" t="s">
        <v>480</v>
      </c>
      <c r="K138" s="1167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481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482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483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259</v>
      </c>
      <c r="K142" s="235" t="s">
        <v>484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8">
        <f>$B$7</f>
        <v>0</v>
      </c>
      <c r="J146" s="1168"/>
      <c r="K146" s="1168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6</v>
      </c>
      <c r="M147" s="349" t="s">
        <v>633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6">
        <f>$B$9</f>
        <v>0</v>
      </c>
      <c r="J148" s="1156"/>
      <c r="K148" s="1156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6">
        <f>$B$12</f>
        <v>0</v>
      </c>
      <c r="J151" s="1156"/>
      <c r="K151" s="1156"/>
      <c r="L151" s="348" t="s">
        <v>8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10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1579</v>
      </c>
      <c r="L154" s="348"/>
      <c r="M154" s="353" t="s">
        <v>11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486</v>
      </c>
      <c r="J155" s="441" t="s">
        <v>487</v>
      </c>
      <c r="K155" s="442" t="s">
        <v>488</v>
      </c>
      <c r="L155" s="443" t="s">
        <v>489</v>
      </c>
      <c r="M155" s="443" t="s">
        <v>490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491</v>
      </c>
      <c r="K156" s="442" t="s">
        <v>492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493</v>
      </c>
      <c r="K157" s="442" t="s">
        <v>494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495</v>
      </c>
      <c r="K158" s="442" t="s">
        <v>759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1512</v>
      </c>
      <c r="K159" s="442" t="s">
        <v>1513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1514</v>
      </c>
      <c r="K160" s="442" t="s">
        <v>494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1515</v>
      </c>
      <c r="K161" s="442" t="s">
        <v>1516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1517</v>
      </c>
      <c r="K162" s="442" t="s">
        <v>1518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1519</v>
      </c>
      <c r="K163" s="442" t="s">
        <v>1520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1521</v>
      </c>
      <c r="K164" s="442" t="s">
        <v>1522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1523</v>
      </c>
      <c r="K165" s="442" t="s">
        <v>1524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1525</v>
      </c>
      <c r="K166" s="442" t="s">
        <v>1526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1527</v>
      </c>
      <c r="K167" s="442" t="s">
        <v>1528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1529</v>
      </c>
      <c r="K168" s="442" t="s">
        <v>504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505</v>
      </c>
      <c r="K169" s="442" t="s">
        <v>1357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506</v>
      </c>
      <c r="K170" s="442" t="s">
        <v>1355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507</v>
      </c>
      <c r="K171" s="442" t="s">
        <v>1356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508</v>
      </c>
      <c r="K172" s="442" t="s">
        <v>509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510</v>
      </c>
      <c r="K173" s="442" t="s">
        <v>511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512</v>
      </c>
      <c r="K174" s="442" t="s">
        <v>513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514</v>
      </c>
      <c r="K175" s="446" t="s">
        <v>515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516</v>
      </c>
      <c r="K176" s="446" t="s">
        <v>517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518</v>
      </c>
      <c r="K177" s="446" t="s">
        <v>1135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1262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62" t="s">
        <v>1136</v>
      </c>
      <c r="J179" s="1162"/>
      <c r="K179" s="1162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4:K14"/>
    <mergeCell ref="I16:K16"/>
    <mergeCell ref="I19:K19"/>
    <mergeCell ref="J68:K68"/>
    <mergeCell ref="J46:K46"/>
    <mergeCell ref="J115:K115"/>
    <mergeCell ref="J116:K116"/>
    <mergeCell ref="J88:K88"/>
    <mergeCell ref="J95:K95"/>
    <mergeCell ref="J96:K96"/>
    <mergeCell ref="J97:K97"/>
    <mergeCell ref="J111:K111"/>
    <mergeCell ref="J110:K110"/>
    <mergeCell ref="J112:K112"/>
    <mergeCell ref="J98:K98"/>
    <mergeCell ref="Z23:Z24"/>
    <mergeCell ref="W23:W24"/>
    <mergeCell ref="X23:X24"/>
    <mergeCell ref="J64:K64"/>
    <mergeCell ref="J33:K33"/>
    <mergeCell ref="J39:K39"/>
    <mergeCell ref="J45:K45"/>
    <mergeCell ref="T23:T24"/>
    <mergeCell ref="U23:U24"/>
    <mergeCell ref="M23:O23"/>
    <mergeCell ref="Y23:Y24"/>
    <mergeCell ref="J74:K74"/>
    <mergeCell ref="R23:R24"/>
    <mergeCell ref="S23:S24"/>
    <mergeCell ref="J77:K77"/>
    <mergeCell ref="J30:K30"/>
    <mergeCell ref="J78:K78"/>
    <mergeCell ref="J79:K79"/>
    <mergeCell ref="J105:K105"/>
    <mergeCell ref="J109:K10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0" operator="lessThan" stopIfTrue="1">
      <formula>0</formula>
    </cfRule>
  </conditionalFormatting>
  <conditionalFormatting sqref="U28 Z28">
    <cfRule type="cellIs" priority="4" dxfId="2" operator="lessThan" stopIfTrue="1">
      <formula>0</formula>
    </cfRule>
  </conditionalFormatting>
  <conditionalFormatting sqref="Z64:Z67 U64 U66:U67">
    <cfRule type="cellIs" priority="2" dxfId="0" operator="lessThan" stopIfTrue="1">
      <formula>0</formula>
    </cfRule>
  </conditionalFormatting>
  <conditionalFormatting sqref="U65">
    <cfRule type="cellIs" priority="1" dxfId="0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customWidth="1"/>
    <col min="5" max="5" width="9.375" style="884" bestFit="1" customWidth="1"/>
    <col min="6" max="16384" width="9.125" style="884" customWidth="1"/>
  </cols>
  <sheetData>
    <row r="1" spans="1:3" ht="14.25">
      <c r="A1" s="932" t="s">
        <v>772</v>
      </c>
      <c r="B1" s="933" t="s">
        <v>1817</v>
      </c>
      <c r="C1" s="932"/>
    </row>
    <row r="2" spans="1:3" ht="31.5" customHeight="1">
      <c r="A2" s="1031">
        <v>0</v>
      </c>
      <c r="B2" s="1033" t="s">
        <v>1358</v>
      </c>
      <c r="C2" s="1032" t="s">
        <v>1359</v>
      </c>
    </row>
    <row r="3" spans="1:4" ht="35.25" customHeight="1">
      <c r="A3" s="1031">
        <v>17</v>
      </c>
      <c r="B3" s="1033" t="s">
        <v>782</v>
      </c>
      <c r="C3" s="1032" t="s">
        <v>1771</v>
      </c>
      <c r="D3" s="885"/>
    </row>
    <row r="4" spans="1:3" ht="35.25" customHeight="1">
      <c r="A4" s="1031">
        <v>33</v>
      </c>
      <c r="B4" s="1033" t="s">
        <v>1772</v>
      </c>
      <c r="C4" s="1032" t="s">
        <v>1359</v>
      </c>
    </row>
    <row r="5" spans="1:3" ht="30">
      <c r="A5" s="1031">
        <v>42</v>
      </c>
      <c r="B5" s="1033" t="s">
        <v>1823</v>
      </c>
      <c r="C5" s="1032" t="s">
        <v>1771</v>
      </c>
    </row>
    <row r="6" spans="1:4" ht="30">
      <c r="A6" s="1031">
        <v>96</v>
      </c>
      <c r="B6" s="1033" t="s">
        <v>1821</v>
      </c>
      <c r="C6" s="1032" t="s">
        <v>1771</v>
      </c>
      <c r="D6" s="885"/>
    </row>
    <row r="7" spans="1:4" ht="30">
      <c r="A7" s="1031">
        <v>97</v>
      </c>
      <c r="B7" s="1033" t="s">
        <v>1820</v>
      </c>
      <c r="C7" s="1032" t="s">
        <v>1771</v>
      </c>
      <c r="D7" s="886"/>
    </row>
    <row r="8" spans="1:4" ht="30">
      <c r="A8" s="1031">
        <v>98</v>
      </c>
      <c r="B8" s="1033" t="s">
        <v>1822</v>
      </c>
      <c r="C8" s="1032" t="s">
        <v>1771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772</v>
      </c>
      <c r="B10" s="933" t="s">
        <v>1816</v>
      </c>
      <c r="C10" s="932"/>
    </row>
    <row r="11" spans="1:3" ht="14.25">
      <c r="A11" s="1010"/>
      <c r="B11" s="1011" t="s">
        <v>1773</v>
      </c>
      <c r="C11" s="1010"/>
    </row>
    <row r="12" spans="1:3" ht="15.75">
      <c r="A12" s="1012">
        <v>1101</v>
      </c>
      <c r="B12" s="1013" t="s">
        <v>1774</v>
      </c>
      <c r="C12" s="1012">
        <v>1101</v>
      </c>
    </row>
    <row r="13" spans="1:3" ht="15.75">
      <c r="A13" s="1012">
        <v>1103</v>
      </c>
      <c r="B13" s="1014" t="s">
        <v>1775</v>
      </c>
      <c r="C13" s="1012">
        <v>1103</v>
      </c>
    </row>
    <row r="14" spans="1:3" ht="15.75">
      <c r="A14" s="1012">
        <v>1104</v>
      </c>
      <c r="B14" s="1015" t="s">
        <v>1776</v>
      </c>
      <c r="C14" s="1012">
        <v>1104</v>
      </c>
    </row>
    <row r="15" spans="1:3" ht="15.75">
      <c r="A15" s="1012">
        <v>1105</v>
      </c>
      <c r="B15" s="1015" t="s">
        <v>1777</v>
      </c>
      <c r="C15" s="1012">
        <v>1105</v>
      </c>
    </row>
    <row r="16" spans="1:3" ht="15.75">
      <c r="A16" s="1012">
        <v>1106</v>
      </c>
      <c r="B16" s="1015" t="s">
        <v>1778</v>
      </c>
      <c r="C16" s="1012">
        <v>1106</v>
      </c>
    </row>
    <row r="17" spans="1:3" ht="15.75">
      <c r="A17" s="1012">
        <v>1107</v>
      </c>
      <c r="B17" s="1015" t="s">
        <v>1779</v>
      </c>
      <c r="C17" s="1012">
        <v>1107</v>
      </c>
    </row>
    <row r="18" spans="1:3" ht="15.75">
      <c r="A18" s="1012">
        <v>1108</v>
      </c>
      <c r="B18" s="1015" t="s">
        <v>1780</v>
      </c>
      <c r="C18" s="1012">
        <v>1108</v>
      </c>
    </row>
    <row r="19" spans="1:3" ht="15.75">
      <c r="A19" s="1012">
        <v>1111</v>
      </c>
      <c r="B19" s="1016" t="s">
        <v>1781</v>
      </c>
      <c r="C19" s="1012">
        <v>1111</v>
      </c>
    </row>
    <row r="20" spans="1:3" ht="15.75">
      <c r="A20" s="1012">
        <v>1115</v>
      </c>
      <c r="B20" s="1016" t="s">
        <v>1782</v>
      </c>
      <c r="C20" s="1012">
        <v>1115</v>
      </c>
    </row>
    <row r="21" spans="1:3" ht="15.75">
      <c r="A21" s="1012">
        <v>1116</v>
      </c>
      <c r="B21" s="1016" t="s">
        <v>1783</v>
      </c>
      <c r="C21" s="1012">
        <v>1116</v>
      </c>
    </row>
    <row r="22" spans="1:3" ht="15.75">
      <c r="A22" s="1012">
        <v>1117</v>
      </c>
      <c r="B22" s="1016" t="s">
        <v>1784</v>
      </c>
      <c r="C22" s="1012">
        <v>1117</v>
      </c>
    </row>
    <row r="23" spans="1:3" ht="15.75">
      <c r="A23" s="1012">
        <v>1121</v>
      </c>
      <c r="B23" s="1015" t="s">
        <v>1785</v>
      </c>
      <c r="C23" s="1012">
        <v>1121</v>
      </c>
    </row>
    <row r="24" spans="1:3" ht="15.75">
      <c r="A24" s="1012">
        <v>1122</v>
      </c>
      <c r="B24" s="1015" t="s">
        <v>1786</v>
      </c>
      <c r="C24" s="1012">
        <v>1122</v>
      </c>
    </row>
    <row r="25" spans="1:3" ht="15.75">
      <c r="A25" s="1012">
        <v>1123</v>
      </c>
      <c r="B25" s="1015" t="s">
        <v>1787</v>
      </c>
      <c r="C25" s="1012">
        <v>1123</v>
      </c>
    </row>
    <row r="26" spans="1:3" ht="15.75">
      <c r="A26" s="1012">
        <v>1125</v>
      </c>
      <c r="B26" s="1017" t="s">
        <v>1788</v>
      </c>
      <c r="C26" s="1012">
        <v>1125</v>
      </c>
    </row>
    <row r="27" spans="1:3" ht="15.75">
      <c r="A27" s="1012">
        <v>1128</v>
      </c>
      <c r="B27" s="1015" t="s">
        <v>1789</v>
      </c>
      <c r="C27" s="1012">
        <v>1128</v>
      </c>
    </row>
    <row r="28" spans="1:3" ht="15.75">
      <c r="A28" s="1012">
        <v>1139</v>
      </c>
      <c r="B28" s="1018" t="s">
        <v>1790</v>
      </c>
      <c r="C28" s="1012">
        <v>1139</v>
      </c>
    </row>
    <row r="29" spans="1:3" ht="15.75">
      <c r="A29" s="1012">
        <v>1141</v>
      </c>
      <c r="B29" s="1016" t="s">
        <v>1791</v>
      </c>
      <c r="C29" s="1012">
        <v>1141</v>
      </c>
    </row>
    <row r="30" spans="1:3" ht="15.75">
      <c r="A30" s="1012">
        <v>1142</v>
      </c>
      <c r="B30" s="1015" t="s">
        <v>17</v>
      </c>
      <c r="C30" s="1012">
        <v>1142</v>
      </c>
    </row>
    <row r="31" spans="1:3" ht="15.75">
      <c r="A31" s="1012">
        <v>1143</v>
      </c>
      <c r="B31" s="1016" t="s">
        <v>18</v>
      </c>
      <c r="C31" s="1012">
        <v>1143</v>
      </c>
    </row>
    <row r="32" spans="1:3" ht="15.75">
      <c r="A32" s="1012">
        <v>1144</v>
      </c>
      <c r="B32" s="1016" t="s">
        <v>19</v>
      </c>
      <c r="C32" s="1012">
        <v>1144</v>
      </c>
    </row>
    <row r="33" spans="1:3" ht="15.75">
      <c r="A33" s="1012">
        <v>1145</v>
      </c>
      <c r="B33" s="1015" t="s">
        <v>20</v>
      </c>
      <c r="C33" s="1012">
        <v>1145</v>
      </c>
    </row>
    <row r="34" spans="1:3" ht="15.75">
      <c r="A34" s="1012">
        <v>1146</v>
      </c>
      <c r="B34" s="1016" t="s">
        <v>21</v>
      </c>
      <c r="C34" s="1012">
        <v>1146</v>
      </c>
    </row>
    <row r="35" spans="1:3" ht="15.75">
      <c r="A35" s="1012">
        <v>1147</v>
      </c>
      <c r="B35" s="1016" t="s">
        <v>22</v>
      </c>
      <c r="C35" s="1012">
        <v>1147</v>
      </c>
    </row>
    <row r="36" spans="1:3" ht="15.75">
      <c r="A36" s="1012">
        <v>1148</v>
      </c>
      <c r="B36" s="1016" t="s">
        <v>23</v>
      </c>
      <c r="C36" s="1012">
        <v>1148</v>
      </c>
    </row>
    <row r="37" spans="1:3" ht="15.75">
      <c r="A37" s="1012">
        <v>1149</v>
      </c>
      <c r="B37" s="1016" t="s">
        <v>24</v>
      </c>
      <c r="C37" s="1012">
        <v>1149</v>
      </c>
    </row>
    <row r="38" spans="1:3" ht="15.75">
      <c r="A38" s="1012">
        <v>1151</v>
      </c>
      <c r="B38" s="1016" t="s">
        <v>25</v>
      </c>
      <c r="C38" s="1012">
        <v>1151</v>
      </c>
    </row>
    <row r="39" spans="1:3" ht="15.75">
      <c r="A39" s="1012">
        <v>1158</v>
      </c>
      <c r="B39" s="1015" t="s">
        <v>26</v>
      </c>
      <c r="C39" s="1012">
        <v>1158</v>
      </c>
    </row>
    <row r="40" spans="1:3" ht="15.75">
      <c r="A40" s="1012">
        <v>1161</v>
      </c>
      <c r="B40" s="1015" t="s">
        <v>27</v>
      </c>
      <c r="C40" s="1012">
        <v>1161</v>
      </c>
    </row>
    <row r="41" spans="1:3" ht="15.75">
      <c r="A41" s="1012">
        <v>1162</v>
      </c>
      <c r="B41" s="1015" t="s">
        <v>28</v>
      </c>
      <c r="C41" s="1012">
        <v>1162</v>
      </c>
    </row>
    <row r="42" spans="1:3" ht="15.75">
      <c r="A42" s="1012">
        <v>1163</v>
      </c>
      <c r="B42" s="1015" t="s">
        <v>29</v>
      </c>
      <c r="C42" s="1012">
        <v>1163</v>
      </c>
    </row>
    <row r="43" spans="1:3" ht="15.75">
      <c r="A43" s="1012">
        <v>1168</v>
      </c>
      <c r="B43" s="1015" t="s">
        <v>30</v>
      </c>
      <c r="C43" s="1012">
        <v>1168</v>
      </c>
    </row>
    <row r="44" spans="1:3" ht="15.75">
      <c r="A44" s="1012">
        <v>1179</v>
      </c>
      <c r="B44" s="1016" t="s">
        <v>31</v>
      </c>
      <c r="C44" s="1012">
        <v>1179</v>
      </c>
    </row>
    <row r="45" spans="1:3" ht="15.75">
      <c r="A45" s="1012">
        <v>2201</v>
      </c>
      <c r="B45" s="1016" t="s">
        <v>32</v>
      </c>
      <c r="C45" s="1012">
        <v>2201</v>
      </c>
    </row>
    <row r="46" spans="1:3" ht="15.75">
      <c r="A46" s="1012">
        <v>2205</v>
      </c>
      <c r="B46" s="1015" t="s">
        <v>33</v>
      </c>
      <c r="C46" s="1012">
        <v>2205</v>
      </c>
    </row>
    <row r="47" spans="1:3" ht="15.75">
      <c r="A47" s="1012">
        <v>2206</v>
      </c>
      <c r="B47" s="1018" t="s">
        <v>1805</v>
      </c>
      <c r="C47" s="1012">
        <v>2206</v>
      </c>
    </row>
    <row r="48" spans="1:3" ht="15.75">
      <c r="A48" s="1012">
        <v>2215</v>
      </c>
      <c r="B48" s="1015" t="s">
        <v>1806</v>
      </c>
      <c r="C48" s="1012">
        <v>2215</v>
      </c>
    </row>
    <row r="49" spans="1:3" ht="15.75">
      <c r="A49" s="1012">
        <v>2218</v>
      </c>
      <c r="B49" s="1015" t="s">
        <v>1807</v>
      </c>
      <c r="C49" s="1012">
        <v>2218</v>
      </c>
    </row>
    <row r="50" spans="1:3" ht="15.75">
      <c r="A50" s="1012">
        <v>2219</v>
      </c>
      <c r="B50" s="1015" t="s">
        <v>1808</v>
      </c>
      <c r="C50" s="1012">
        <v>2219</v>
      </c>
    </row>
    <row r="51" spans="1:3" ht="15.75">
      <c r="A51" s="1012">
        <v>2221</v>
      </c>
      <c r="B51" s="1016" t="s">
        <v>1809</v>
      </c>
      <c r="C51" s="1012">
        <v>2221</v>
      </c>
    </row>
    <row r="52" spans="1:3" ht="15.75">
      <c r="A52" s="1012">
        <v>2222</v>
      </c>
      <c r="B52" s="1019" t="s">
        <v>1810</v>
      </c>
      <c r="C52" s="1012">
        <v>2222</v>
      </c>
    </row>
    <row r="53" spans="1:3" ht="15.75">
      <c r="A53" s="1012">
        <v>2223</v>
      </c>
      <c r="B53" s="1019" t="s">
        <v>1811</v>
      </c>
      <c r="C53" s="1012">
        <v>2223</v>
      </c>
    </row>
    <row r="54" spans="1:3" ht="15.75">
      <c r="A54" s="1012">
        <v>2224</v>
      </c>
      <c r="B54" s="1018" t="s">
        <v>38</v>
      </c>
      <c r="C54" s="1012">
        <v>2224</v>
      </c>
    </row>
    <row r="55" spans="1:3" ht="15.75">
      <c r="A55" s="1012">
        <v>2225</v>
      </c>
      <c r="B55" s="1015" t="s">
        <v>39</v>
      </c>
      <c r="C55" s="1012">
        <v>2225</v>
      </c>
    </row>
    <row r="56" spans="1:3" ht="15.75">
      <c r="A56" s="1012">
        <v>2228</v>
      </c>
      <c r="B56" s="1015" t="s">
        <v>40</v>
      </c>
      <c r="C56" s="1012">
        <v>2228</v>
      </c>
    </row>
    <row r="57" spans="1:3" ht="15.75">
      <c r="A57" s="1012">
        <v>2239</v>
      </c>
      <c r="B57" s="1016" t="s">
        <v>41</v>
      </c>
      <c r="C57" s="1012">
        <v>2239</v>
      </c>
    </row>
    <row r="58" spans="1:3" ht="15.75">
      <c r="A58" s="1012">
        <v>2241</v>
      </c>
      <c r="B58" s="1019" t="s">
        <v>42</v>
      </c>
      <c r="C58" s="1012">
        <v>2241</v>
      </c>
    </row>
    <row r="59" spans="1:3" ht="15.75">
      <c r="A59" s="1012">
        <v>2242</v>
      </c>
      <c r="B59" s="1019" t="s">
        <v>43</v>
      </c>
      <c r="C59" s="1012">
        <v>2242</v>
      </c>
    </row>
    <row r="60" spans="1:3" ht="15.75">
      <c r="A60" s="1012">
        <v>2243</v>
      </c>
      <c r="B60" s="1019" t="s">
        <v>44</v>
      </c>
      <c r="C60" s="1012">
        <v>2243</v>
      </c>
    </row>
    <row r="61" spans="1:3" ht="15.75">
      <c r="A61" s="1012">
        <v>2244</v>
      </c>
      <c r="B61" s="1019" t="s">
        <v>45</v>
      </c>
      <c r="C61" s="1012">
        <v>2244</v>
      </c>
    </row>
    <row r="62" spans="1:3" ht="15.75">
      <c r="A62" s="1012">
        <v>2245</v>
      </c>
      <c r="B62" s="1020" t="s">
        <v>46</v>
      </c>
      <c r="C62" s="1012">
        <v>2245</v>
      </c>
    </row>
    <row r="63" spans="1:3" ht="15.75">
      <c r="A63" s="1012">
        <v>2246</v>
      </c>
      <c r="B63" s="1019" t="s">
        <v>47</v>
      </c>
      <c r="C63" s="1012">
        <v>2246</v>
      </c>
    </row>
    <row r="64" spans="1:3" ht="15.75">
      <c r="A64" s="1012">
        <v>2247</v>
      </c>
      <c r="B64" s="1019" t="s">
        <v>48</v>
      </c>
      <c r="C64" s="1012">
        <v>2247</v>
      </c>
    </row>
    <row r="65" spans="1:3" ht="15.75">
      <c r="A65" s="1012">
        <v>2248</v>
      </c>
      <c r="B65" s="1019" t="s">
        <v>49</v>
      </c>
      <c r="C65" s="1012">
        <v>2248</v>
      </c>
    </row>
    <row r="66" spans="1:3" ht="15.75">
      <c r="A66" s="1012">
        <v>2249</v>
      </c>
      <c r="B66" s="1019" t="s">
        <v>50</v>
      </c>
      <c r="C66" s="1012">
        <v>2249</v>
      </c>
    </row>
    <row r="67" spans="1:3" ht="15.75">
      <c r="A67" s="1012">
        <v>2258</v>
      </c>
      <c r="B67" s="1015" t="s">
        <v>51</v>
      </c>
      <c r="C67" s="1012">
        <v>2258</v>
      </c>
    </row>
    <row r="68" spans="1:3" ht="15.75">
      <c r="A68" s="1012">
        <v>2259</v>
      </c>
      <c r="B68" s="1018" t="s">
        <v>52</v>
      </c>
      <c r="C68" s="1012">
        <v>2259</v>
      </c>
    </row>
    <row r="69" spans="1:3" ht="15.75">
      <c r="A69" s="1012">
        <v>2261</v>
      </c>
      <c r="B69" s="1016" t="s">
        <v>53</v>
      </c>
      <c r="C69" s="1012">
        <v>2261</v>
      </c>
    </row>
    <row r="70" spans="1:3" ht="15.75">
      <c r="A70" s="1012">
        <v>2268</v>
      </c>
      <c r="B70" s="1015" t="s">
        <v>54</v>
      </c>
      <c r="C70" s="1012">
        <v>2268</v>
      </c>
    </row>
    <row r="71" spans="1:3" ht="15.75">
      <c r="A71" s="1012">
        <v>2279</v>
      </c>
      <c r="B71" s="1016" t="s">
        <v>55</v>
      </c>
      <c r="C71" s="1012">
        <v>2279</v>
      </c>
    </row>
    <row r="72" spans="1:3" ht="15.75">
      <c r="A72" s="1012">
        <v>2281</v>
      </c>
      <c r="B72" s="1018" t="s">
        <v>56</v>
      </c>
      <c r="C72" s="1012">
        <v>2281</v>
      </c>
    </row>
    <row r="73" spans="1:3" ht="15.75">
      <c r="A73" s="1012">
        <v>2282</v>
      </c>
      <c r="B73" s="1018" t="s">
        <v>57</v>
      </c>
      <c r="C73" s="1012">
        <v>2282</v>
      </c>
    </row>
    <row r="74" spans="1:3" ht="15.75">
      <c r="A74" s="1012">
        <v>2283</v>
      </c>
      <c r="B74" s="1018" t="s">
        <v>1824</v>
      </c>
      <c r="C74" s="1012">
        <v>2283</v>
      </c>
    </row>
    <row r="75" spans="1:3" ht="15.75">
      <c r="A75" s="1012">
        <v>2284</v>
      </c>
      <c r="B75" s="1018" t="s">
        <v>1825</v>
      </c>
      <c r="C75" s="1012">
        <v>2284</v>
      </c>
    </row>
    <row r="76" spans="1:3" ht="15.75">
      <c r="A76" s="1012">
        <v>2285</v>
      </c>
      <c r="B76" s="1018" t="s">
        <v>1826</v>
      </c>
      <c r="C76" s="1012">
        <v>2285</v>
      </c>
    </row>
    <row r="77" spans="1:3" ht="15.75">
      <c r="A77" s="1012">
        <v>2288</v>
      </c>
      <c r="B77" s="1018" t="s">
        <v>1827</v>
      </c>
      <c r="C77" s="1012">
        <v>2288</v>
      </c>
    </row>
    <row r="78" spans="1:3" ht="15.75">
      <c r="A78" s="1012">
        <v>2289</v>
      </c>
      <c r="B78" s="1018" t="s">
        <v>1828</v>
      </c>
      <c r="C78" s="1012">
        <v>2289</v>
      </c>
    </row>
    <row r="79" spans="1:3" ht="15.75">
      <c r="A79" s="1012">
        <v>3301</v>
      </c>
      <c r="B79" s="1015" t="s">
        <v>1829</v>
      </c>
      <c r="C79" s="1012">
        <v>3301</v>
      </c>
    </row>
    <row r="80" spans="1:3" ht="15.75">
      <c r="A80" s="1012">
        <v>3311</v>
      </c>
      <c r="B80" s="1015" t="s">
        <v>1830</v>
      </c>
      <c r="C80" s="1012">
        <v>3311</v>
      </c>
    </row>
    <row r="81" spans="1:3" ht="15.75">
      <c r="A81" s="1012">
        <v>3312</v>
      </c>
      <c r="B81" s="1016" t="s">
        <v>1831</v>
      </c>
      <c r="C81" s="1012">
        <v>3312</v>
      </c>
    </row>
    <row r="82" spans="1:3" ht="15.75">
      <c r="A82" s="1012">
        <v>3314</v>
      </c>
      <c r="B82" s="1015" t="s">
        <v>1832</v>
      </c>
      <c r="C82" s="1012">
        <v>3314</v>
      </c>
    </row>
    <row r="83" spans="1:3" ht="15.75">
      <c r="A83" s="1012">
        <v>3315</v>
      </c>
      <c r="B83" s="1015" t="s">
        <v>1833</v>
      </c>
      <c r="C83" s="1012">
        <v>3315</v>
      </c>
    </row>
    <row r="84" spans="1:3" ht="15.75">
      <c r="A84" s="1012">
        <v>3318</v>
      </c>
      <c r="B84" s="1018" t="s">
        <v>1834</v>
      </c>
      <c r="C84" s="1012">
        <v>3318</v>
      </c>
    </row>
    <row r="85" spans="1:3" ht="15.75">
      <c r="A85" s="1012">
        <v>3321</v>
      </c>
      <c r="B85" s="1015" t="s">
        <v>1835</v>
      </c>
      <c r="C85" s="1012">
        <v>3321</v>
      </c>
    </row>
    <row r="86" spans="1:3" ht="15.75">
      <c r="A86" s="1012">
        <v>3322</v>
      </c>
      <c r="B86" s="1016" t="s">
        <v>1836</v>
      </c>
      <c r="C86" s="1012">
        <v>3322</v>
      </c>
    </row>
    <row r="87" spans="1:3" ht="15.75">
      <c r="A87" s="1012">
        <v>3324</v>
      </c>
      <c r="B87" s="1018" t="s">
        <v>1837</v>
      </c>
      <c r="C87" s="1012">
        <v>3324</v>
      </c>
    </row>
    <row r="88" spans="1:3" ht="15.75">
      <c r="A88" s="1012">
        <v>3325</v>
      </c>
      <c r="B88" s="1016" t="s">
        <v>1838</v>
      </c>
      <c r="C88" s="1012">
        <v>3325</v>
      </c>
    </row>
    <row r="89" spans="1:3" ht="15.75">
      <c r="A89" s="1012">
        <v>3326</v>
      </c>
      <c r="B89" s="1015" t="s">
        <v>1839</v>
      </c>
      <c r="C89" s="1012">
        <v>3326</v>
      </c>
    </row>
    <row r="90" spans="1:3" ht="15.75">
      <c r="A90" s="1012">
        <v>3332</v>
      </c>
      <c r="B90" s="1015" t="s">
        <v>1840</v>
      </c>
      <c r="C90" s="1012">
        <v>3332</v>
      </c>
    </row>
    <row r="91" spans="1:3" ht="15.75">
      <c r="A91" s="1012">
        <v>3333</v>
      </c>
      <c r="B91" s="1016" t="s">
        <v>1841</v>
      </c>
      <c r="C91" s="1012">
        <v>3333</v>
      </c>
    </row>
    <row r="92" spans="1:3" ht="15.75">
      <c r="A92" s="1012">
        <v>3334</v>
      </c>
      <c r="B92" s="1016" t="s">
        <v>82</v>
      </c>
      <c r="C92" s="1012">
        <v>3334</v>
      </c>
    </row>
    <row r="93" spans="1:3" ht="15.75">
      <c r="A93" s="1012">
        <v>3336</v>
      </c>
      <c r="B93" s="1016" t="s">
        <v>83</v>
      </c>
      <c r="C93" s="1012">
        <v>3336</v>
      </c>
    </row>
    <row r="94" spans="1:3" ht="15.75">
      <c r="A94" s="1012">
        <v>3337</v>
      </c>
      <c r="B94" s="1015" t="s">
        <v>84</v>
      </c>
      <c r="C94" s="1012">
        <v>3337</v>
      </c>
    </row>
    <row r="95" spans="1:3" ht="15.75">
      <c r="A95" s="1012">
        <v>3341</v>
      </c>
      <c r="B95" s="1016" t="s">
        <v>85</v>
      </c>
      <c r="C95" s="1012">
        <v>3341</v>
      </c>
    </row>
    <row r="96" spans="1:3" ht="15.75">
      <c r="A96" s="1012">
        <v>3349</v>
      </c>
      <c r="B96" s="1016" t="s">
        <v>1842</v>
      </c>
      <c r="C96" s="1012">
        <v>3349</v>
      </c>
    </row>
    <row r="97" spans="1:3" ht="15.75">
      <c r="A97" s="1012">
        <v>3359</v>
      </c>
      <c r="B97" s="1016" t="s">
        <v>1843</v>
      </c>
      <c r="C97" s="1012">
        <v>3359</v>
      </c>
    </row>
    <row r="98" spans="1:3" ht="15.75">
      <c r="A98" s="1012">
        <v>3369</v>
      </c>
      <c r="B98" s="1016" t="s">
        <v>1844</v>
      </c>
      <c r="C98" s="1012">
        <v>3369</v>
      </c>
    </row>
    <row r="99" spans="1:3" ht="15.75">
      <c r="A99" s="1012">
        <v>3388</v>
      </c>
      <c r="B99" s="1015" t="s">
        <v>1845</v>
      </c>
      <c r="C99" s="1012">
        <v>3388</v>
      </c>
    </row>
    <row r="100" spans="1:3" ht="15.75">
      <c r="A100" s="1012">
        <v>3389</v>
      </c>
      <c r="B100" s="1016" t="s">
        <v>1846</v>
      </c>
      <c r="C100" s="1012">
        <v>3389</v>
      </c>
    </row>
    <row r="101" spans="1:3" ht="15.75">
      <c r="A101" s="1012">
        <v>4401</v>
      </c>
      <c r="B101" s="1015" t="s">
        <v>1847</v>
      </c>
      <c r="C101" s="1012">
        <v>4401</v>
      </c>
    </row>
    <row r="102" spans="1:3" ht="15.75">
      <c r="A102" s="1012">
        <v>4412</v>
      </c>
      <c r="B102" s="1018" t="s">
        <v>1848</v>
      </c>
      <c r="C102" s="1012">
        <v>4412</v>
      </c>
    </row>
    <row r="103" spans="1:3" ht="15.75">
      <c r="A103" s="1012">
        <v>4415</v>
      </c>
      <c r="B103" s="1016" t="s">
        <v>1849</v>
      </c>
      <c r="C103" s="1012">
        <v>4415</v>
      </c>
    </row>
    <row r="104" spans="1:3" ht="15.75">
      <c r="A104" s="1012">
        <v>4418</v>
      </c>
      <c r="B104" s="1016" t="s">
        <v>814</v>
      </c>
      <c r="C104" s="1012">
        <v>4418</v>
      </c>
    </row>
    <row r="105" spans="1:3" ht="15.75">
      <c r="A105" s="1012">
        <v>4429</v>
      </c>
      <c r="B105" s="1015" t="s">
        <v>815</v>
      </c>
      <c r="C105" s="1012">
        <v>4429</v>
      </c>
    </row>
    <row r="106" spans="1:3" ht="15.75">
      <c r="A106" s="1012">
        <v>4431</v>
      </c>
      <c r="B106" s="1016" t="s">
        <v>816</v>
      </c>
      <c r="C106" s="1012">
        <v>4431</v>
      </c>
    </row>
    <row r="107" spans="1:3" ht="15.75">
      <c r="A107" s="1012">
        <v>4433</v>
      </c>
      <c r="B107" s="1016" t="s">
        <v>817</v>
      </c>
      <c r="C107" s="1012">
        <v>4433</v>
      </c>
    </row>
    <row r="108" spans="1:3" ht="15.75">
      <c r="A108" s="1012">
        <v>4436</v>
      </c>
      <c r="B108" s="1016" t="s">
        <v>818</v>
      </c>
      <c r="C108" s="1012">
        <v>4436</v>
      </c>
    </row>
    <row r="109" spans="1:3" ht="15.75">
      <c r="A109" s="1012">
        <v>4437</v>
      </c>
      <c r="B109" s="1017" t="s">
        <v>819</v>
      </c>
      <c r="C109" s="1012">
        <v>4437</v>
      </c>
    </row>
    <row r="110" spans="1:3" ht="15.75">
      <c r="A110" s="1012">
        <v>4450</v>
      </c>
      <c r="B110" s="1016" t="s">
        <v>820</v>
      </c>
      <c r="C110" s="1012">
        <v>4450</v>
      </c>
    </row>
    <row r="111" spans="1:3" ht="15.75">
      <c r="A111" s="1012">
        <v>4451</v>
      </c>
      <c r="B111" s="1021" t="s">
        <v>821</v>
      </c>
      <c r="C111" s="1012">
        <v>4451</v>
      </c>
    </row>
    <row r="112" spans="1:3" ht="15.75">
      <c r="A112" s="1012">
        <v>4452</v>
      </c>
      <c r="B112" s="1021" t="s">
        <v>822</v>
      </c>
      <c r="C112" s="1012">
        <v>4452</v>
      </c>
    </row>
    <row r="113" spans="1:3" ht="15.75">
      <c r="A113" s="1012">
        <v>4453</v>
      </c>
      <c r="B113" s="1021" t="s">
        <v>823</v>
      </c>
      <c r="C113" s="1012">
        <v>4453</v>
      </c>
    </row>
    <row r="114" spans="1:3" ht="15.75">
      <c r="A114" s="1012">
        <v>4454</v>
      </c>
      <c r="B114" s="1022" t="s">
        <v>824</v>
      </c>
      <c r="C114" s="1012">
        <v>4454</v>
      </c>
    </row>
    <row r="115" spans="1:3" ht="15.75">
      <c r="A115" s="1012">
        <v>4455</v>
      </c>
      <c r="B115" s="1022" t="s">
        <v>825</v>
      </c>
      <c r="C115" s="1012">
        <v>4455</v>
      </c>
    </row>
    <row r="116" spans="1:3" ht="15.75">
      <c r="A116" s="1012">
        <v>4456</v>
      </c>
      <c r="B116" s="1021" t="s">
        <v>826</v>
      </c>
      <c r="C116" s="1012">
        <v>4456</v>
      </c>
    </row>
    <row r="117" spans="1:3" ht="15.75">
      <c r="A117" s="1012">
        <v>4457</v>
      </c>
      <c r="B117" s="1023" t="s">
        <v>827</v>
      </c>
      <c r="C117" s="1012">
        <v>4457</v>
      </c>
    </row>
    <row r="118" spans="1:3" ht="15.75">
      <c r="A118" s="1012">
        <v>4458</v>
      </c>
      <c r="B118" s="1024" t="s">
        <v>139</v>
      </c>
      <c r="C118" s="1012">
        <v>4458</v>
      </c>
    </row>
    <row r="119" spans="1:3" ht="15.75">
      <c r="A119" s="1012">
        <v>4459</v>
      </c>
      <c r="B119" s="1025" t="s">
        <v>1797</v>
      </c>
      <c r="C119" s="1012">
        <v>4459</v>
      </c>
    </row>
    <row r="120" spans="1:3" ht="15.75">
      <c r="A120" s="1012">
        <v>4465</v>
      </c>
      <c r="B120" s="1013" t="s">
        <v>828</v>
      </c>
      <c r="C120" s="1012">
        <v>4465</v>
      </c>
    </row>
    <row r="121" spans="1:3" ht="15.75">
      <c r="A121" s="1012">
        <v>4467</v>
      </c>
      <c r="B121" s="1014" t="s">
        <v>829</v>
      </c>
      <c r="C121" s="1012">
        <v>4467</v>
      </c>
    </row>
    <row r="122" spans="1:3" ht="15.75">
      <c r="A122" s="1012">
        <v>4468</v>
      </c>
      <c r="B122" s="1015" t="s">
        <v>830</v>
      </c>
      <c r="C122" s="1012">
        <v>4468</v>
      </c>
    </row>
    <row r="123" spans="1:3" ht="15.75">
      <c r="A123" s="1012">
        <v>4469</v>
      </c>
      <c r="B123" s="1016" t="s">
        <v>831</v>
      </c>
      <c r="C123" s="1012">
        <v>4469</v>
      </c>
    </row>
    <row r="124" spans="1:3" ht="15.75">
      <c r="A124" s="1012">
        <v>5501</v>
      </c>
      <c r="B124" s="1015" t="s">
        <v>832</v>
      </c>
      <c r="C124" s="1012">
        <v>5501</v>
      </c>
    </row>
    <row r="125" spans="1:3" ht="15.75">
      <c r="A125" s="1012">
        <v>5511</v>
      </c>
      <c r="B125" s="1020" t="s">
        <v>833</v>
      </c>
      <c r="C125" s="1012">
        <v>5511</v>
      </c>
    </row>
    <row r="126" spans="1:3" ht="15.75">
      <c r="A126" s="1012">
        <v>5512</v>
      </c>
      <c r="B126" s="1015" t="s">
        <v>834</v>
      </c>
      <c r="C126" s="1012">
        <v>5512</v>
      </c>
    </row>
    <row r="127" spans="1:3" ht="15.75">
      <c r="A127" s="1012">
        <v>5513</v>
      </c>
      <c r="B127" s="1023" t="s">
        <v>1869</v>
      </c>
      <c r="C127" s="1012">
        <v>5513</v>
      </c>
    </row>
    <row r="128" spans="1:3" ht="15.75">
      <c r="A128" s="1012">
        <v>5514</v>
      </c>
      <c r="B128" s="1023" t="s">
        <v>1870</v>
      </c>
      <c r="C128" s="1012">
        <v>5514</v>
      </c>
    </row>
    <row r="129" spans="1:3" ht="15.75">
      <c r="A129" s="1012">
        <v>5515</v>
      </c>
      <c r="B129" s="1023" t="s">
        <v>1871</v>
      </c>
      <c r="C129" s="1012">
        <v>5515</v>
      </c>
    </row>
    <row r="130" spans="1:3" ht="15.75">
      <c r="A130" s="1012">
        <v>5516</v>
      </c>
      <c r="B130" s="1023" t="s">
        <v>1872</v>
      </c>
      <c r="C130" s="1012">
        <v>5516</v>
      </c>
    </row>
    <row r="131" spans="1:3" ht="15.75">
      <c r="A131" s="1012">
        <v>5517</v>
      </c>
      <c r="B131" s="1023" t="s">
        <v>1873</v>
      </c>
      <c r="C131" s="1012">
        <v>5517</v>
      </c>
    </row>
    <row r="132" spans="1:3" ht="15.75">
      <c r="A132" s="1012">
        <v>5518</v>
      </c>
      <c r="B132" s="1015" t="s">
        <v>1874</v>
      </c>
      <c r="C132" s="1012">
        <v>5518</v>
      </c>
    </row>
    <row r="133" spans="1:3" ht="15.75">
      <c r="A133" s="1012">
        <v>5519</v>
      </c>
      <c r="B133" s="1015" t="s">
        <v>1875</v>
      </c>
      <c r="C133" s="1012">
        <v>5519</v>
      </c>
    </row>
    <row r="134" spans="1:3" ht="15.75">
      <c r="A134" s="1012">
        <v>5521</v>
      </c>
      <c r="B134" s="1015" t="s">
        <v>1876</v>
      </c>
      <c r="C134" s="1012">
        <v>5521</v>
      </c>
    </row>
    <row r="135" spans="1:3" ht="15.75">
      <c r="A135" s="1012">
        <v>5522</v>
      </c>
      <c r="B135" s="1026" t="s">
        <v>1877</v>
      </c>
      <c r="C135" s="1012">
        <v>5522</v>
      </c>
    </row>
    <row r="136" spans="1:3" ht="15.75">
      <c r="A136" s="1012">
        <v>5524</v>
      </c>
      <c r="B136" s="1013" t="s">
        <v>1878</v>
      </c>
      <c r="C136" s="1012">
        <v>5524</v>
      </c>
    </row>
    <row r="137" spans="1:3" ht="15.75">
      <c r="A137" s="1012">
        <v>5525</v>
      </c>
      <c r="B137" s="1020" t="s">
        <v>1879</v>
      </c>
      <c r="C137" s="1012">
        <v>5525</v>
      </c>
    </row>
    <row r="138" spans="1:3" ht="15.75">
      <c r="A138" s="1012">
        <v>5526</v>
      </c>
      <c r="B138" s="1017" t="s">
        <v>1880</v>
      </c>
      <c r="C138" s="1012">
        <v>5526</v>
      </c>
    </row>
    <row r="139" spans="1:3" ht="15.75">
      <c r="A139" s="1012">
        <v>5527</v>
      </c>
      <c r="B139" s="1017" t="s">
        <v>1881</v>
      </c>
      <c r="C139" s="1012">
        <v>5527</v>
      </c>
    </row>
    <row r="140" spans="1:3" ht="15.75">
      <c r="A140" s="1012">
        <v>5528</v>
      </c>
      <c r="B140" s="1017" t="s">
        <v>1882</v>
      </c>
      <c r="C140" s="1012">
        <v>5528</v>
      </c>
    </row>
    <row r="141" spans="1:3" ht="15.75">
      <c r="A141" s="1012">
        <v>5529</v>
      </c>
      <c r="B141" s="1017" t="s">
        <v>1883</v>
      </c>
      <c r="C141" s="1012">
        <v>5529</v>
      </c>
    </row>
    <row r="142" spans="1:3" ht="15.75">
      <c r="A142" s="1012">
        <v>5530</v>
      </c>
      <c r="B142" s="1017" t="s">
        <v>1884</v>
      </c>
      <c r="C142" s="1012">
        <v>5530</v>
      </c>
    </row>
    <row r="143" spans="1:3" ht="15.75">
      <c r="A143" s="1012">
        <v>5531</v>
      </c>
      <c r="B143" s="1020" t="s">
        <v>844</v>
      </c>
      <c r="C143" s="1012">
        <v>5531</v>
      </c>
    </row>
    <row r="144" spans="1:3" ht="15.75">
      <c r="A144" s="1012">
        <v>5532</v>
      </c>
      <c r="B144" s="1026" t="s">
        <v>845</v>
      </c>
      <c r="C144" s="1012">
        <v>5532</v>
      </c>
    </row>
    <row r="145" spans="1:3" ht="15.75">
      <c r="A145" s="1012">
        <v>5533</v>
      </c>
      <c r="B145" s="1026" t="s">
        <v>846</v>
      </c>
      <c r="C145" s="1012">
        <v>5533</v>
      </c>
    </row>
    <row r="146" spans="1:3" ht="15">
      <c r="A146" s="1027">
        <v>5534</v>
      </c>
      <c r="B146" s="1026" t="s">
        <v>847</v>
      </c>
      <c r="C146" s="1027">
        <v>5534</v>
      </c>
    </row>
    <row r="147" spans="1:3" ht="15">
      <c r="A147" s="1027">
        <v>5535</v>
      </c>
      <c r="B147" s="1026" t="s">
        <v>848</v>
      </c>
      <c r="C147" s="1027">
        <v>5535</v>
      </c>
    </row>
    <row r="148" spans="1:3" ht="15.75">
      <c r="A148" s="1012">
        <v>5538</v>
      </c>
      <c r="B148" s="1020" t="s">
        <v>849</v>
      </c>
      <c r="C148" s="1012">
        <v>5538</v>
      </c>
    </row>
    <row r="149" spans="1:3" ht="15.75">
      <c r="A149" s="1012">
        <v>5540</v>
      </c>
      <c r="B149" s="1026" t="s">
        <v>850</v>
      </c>
      <c r="C149" s="1012">
        <v>5540</v>
      </c>
    </row>
    <row r="150" spans="1:3" ht="15.75">
      <c r="A150" s="1012">
        <v>5541</v>
      </c>
      <c r="B150" s="1026" t="s">
        <v>851</v>
      </c>
      <c r="C150" s="1012">
        <v>5541</v>
      </c>
    </row>
    <row r="151" spans="1:3" ht="15.75">
      <c r="A151" s="1012">
        <v>5545</v>
      </c>
      <c r="B151" s="1026" t="s">
        <v>852</v>
      </c>
      <c r="C151" s="1012">
        <v>5545</v>
      </c>
    </row>
    <row r="152" spans="1:3" ht="15.75">
      <c r="A152" s="1012">
        <v>5546</v>
      </c>
      <c r="B152" s="1026" t="s">
        <v>853</v>
      </c>
      <c r="C152" s="1012">
        <v>5546</v>
      </c>
    </row>
    <row r="153" spans="1:3" ht="15.75">
      <c r="A153" s="1012">
        <v>5547</v>
      </c>
      <c r="B153" s="1026" t="s">
        <v>854</v>
      </c>
      <c r="C153" s="1012">
        <v>5547</v>
      </c>
    </row>
    <row r="154" spans="1:3" ht="15.75">
      <c r="A154" s="1012">
        <v>5548</v>
      </c>
      <c r="B154" s="1026" t="s">
        <v>855</v>
      </c>
      <c r="C154" s="1012">
        <v>5548</v>
      </c>
    </row>
    <row r="155" spans="1:3" ht="15.75">
      <c r="A155" s="1012">
        <v>5550</v>
      </c>
      <c r="B155" s="1026" t="s">
        <v>856</v>
      </c>
      <c r="C155" s="1012">
        <v>5550</v>
      </c>
    </row>
    <row r="156" spans="1:3" ht="15.75">
      <c r="A156" s="1012">
        <v>5551</v>
      </c>
      <c r="B156" s="1026" t="s">
        <v>857</v>
      </c>
      <c r="C156" s="1012">
        <v>5551</v>
      </c>
    </row>
    <row r="157" spans="1:3" ht="15.75">
      <c r="A157" s="1012">
        <v>5553</v>
      </c>
      <c r="B157" s="1026" t="s">
        <v>858</v>
      </c>
      <c r="C157" s="1012">
        <v>5553</v>
      </c>
    </row>
    <row r="158" spans="1:3" ht="15.75">
      <c r="A158" s="1012">
        <v>5554</v>
      </c>
      <c r="B158" s="1020" t="s">
        <v>859</v>
      </c>
      <c r="C158" s="1012">
        <v>5554</v>
      </c>
    </row>
    <row r="159" spans="1:3" ht="15.75">
      <c r="A159" s="1012">
        <v>5556</v>
      </c>
      <c r="B159" s="1016" t="s">
        <v>860</v>
      </c>
      <c r="C159" s="1012">
        <v>5556</v>
      </c>
    </row>
    <row r="160" spans="1:3" ht="15.75">
      <c r="A160" s="1012">
        <v>5561</v>
      </c>
      <c r="B160" s="1028" t="s">
        <v>861</v>
      </c>
      <c r="C160" s="1012">
        <v>5561</v>
      </c>
    </row>
    <row r="161" spans="1:3" ht="15.75">
      <c r="A161" s="1012">
        <v>5562</v>
      </c>
      <c r="B161" s="1028" t="s">
        <v>862</v>
      </c>
      <c r="C161" s="1012">
        <v>5562</v>
      </c>
    </row>
    <row r="162" spans="1:3" ht="15.75">
      <c r="A162" s="1012">
        <v>5588</v>
      </c>
      <c r="B162" s="1015" t="s">
        <v>863</v>
      </c>
      <c r="C162" s="1012">
        <v>5588</v>
      </c>
    </row>
    <row r="163" spans="1:3" ht="15.75">
      <c r="A163" s="1012">
        <v>5589</v>
      </c>
      <c r="B163" s="1015" t="s">
        <v>864</v>
      </c>
      <c r="C163" s="1012">
        <v>5589</v>
      </c>
    </row>
    <row r="164" spans="1:3" ht="15.75">
      <c r="A164" s="1012">
        <v>6601</v>
      </c>
      <c r="B164" s="1015" t="s">
        <v>865</v>
      </c>
      <c r="C164" s="1012">
        <v>6601</v>
      </c>
    </row>
    <row r="165" spans="1:3" ht="15.75">
      <c r="A165" s="1012">
        <v>6602</v>
      </c>
      <c r="B165" s="1016" t="s">
        <v>866</v>
      </c>
      <c r="C165" s="1012">
        <v>6602</v>
      </c>
    </row>
    <row r="166" spans="1:3" ht="15.75">
      <c r="A166" s="1012">
        <v>6603</v>
      </c>
      <c r="B166" s="1016" t="s">
        <v>867</v>
      </c>
      <c r="C166" s="1012">
        <v>6603</v>
      </c>
    </row>
    <row r="167" spans="1:3" ht="15.75">
      <c r="A167" s="1012">
        <v>6604</v>
      </c>
      <c r="B167" s="1016" t="s">
        <v>868</v>
      </c>
      <c r="C167" s="1012">
        <v>6604</v>
      </c>
    </row>
    <row r="168" spans="1:3" ht="15.75">
      <c r="A168" s="1012">
        <v>6605</v>
      </c>
      <c r="B168" s="1016" t="s">
        <v>869</v>
      </c>
      <c r="C168" s="1012">
        <v>6605</v>
      </c>
    </row>
    <row r="169" spans="1:3" ht="15">
      <c r="A169" s="1027">
        <v>6606</v>
      </c>
      <c r="B169" s="1018" t="s">
        <v>1630</v>
      </c>
      <c r="C169" s="1027">
        <v>6606</v>
      </c>
    </row>
    <row r="170" spans="1:3" ht="15.75">
      <c r="A170" s="1012">
        <v>6618</v>
      </c>
      <c r="B170" s="1015" t="s">
        <v>1631</v>
      </c>
      <c r="C170" s="1012">
        <v>6618</v>
      </c>
    </row>
    <row r="171" spans="1:3" ht="15.75">
      <c r="A171" s="1012">
        <v>6619</v>
      </c>
      <c r="B171" s="1016" t="s">
        <v>1632</v>
      </c>
      <c r="C171" s="1012">
        <v>6619</v>
      </c>
    </row>
    <row r="172" spans="1:3" ht="15.75">
      <c r="A172" s="1012">
        <v>6621</v>
      </c>
      <c r="B172" s="1015" t="s">
        <v>1633</v>
      </c>
      <c r="C172" s="1012">
        <v>6621</v>
      </c>
    </row>
    <row r="173" spans="1:3" ht="15.75">
      <c r="A173" s="1012">
        <v>6622</v>
      </c>
      <c r="B173" s="1016" t="s">
        <v>1634</v>
      </c>
      <c r="C173" s="1012">
        <v>6622</v>
      </c>
    </row>
    <row r="174" spans="1:3" ht="15.75">
      <c r="A174" s="1012">
        <v>6623</v>
      </c>
      <c r="B174" s="1016" t="s">
        <v>1635</v>
      </c>
      <c r="C174" s="1012">
        <v>6623</v>
      </c>
    </row>
    <row r="175" spans="1:3" ht="15.75">
      <c r="A175" s="1012">
        <v>6624</v>
      </c>
      <c r="B175" s="1016" t="s">
        <v>1636</v>
      </c>
      <c r="C175" s="1012">
        <v>6624</v>
      </c>
    </row>
    <row r="176" spans="1:3" ht="15.75">
      <c r="A176" s="1012">
        <v>6625</v>
      </c>
      <c r="B176" s="1017" t="s">
        <v>1637</v>
      </c>
      <c r="C176" s="1012">
        <v>6625</v>
      </c>
    </row>
    <row r="177" spans="1:3" ht="15.75">
      <c r="A177" s="1012">
        <v>6626</v>
      </c>
      <c r="B177" s="1017" t="s">
        <v>624</v>
      </c>
      <c r="C177" s="1012">
        <v>6626</v>
      </c>
    </row>
    <row r="178" spans="1:3" ht="15.75">
      <c r="A178" s="1012">
        <v>6627</v>
      </c>
      <c r="B178" s="1017" t="s">
        <v>625</v>
      </c>
      <c r="C178" s="1012">
        <v>6627</v>
      </c>
    </row>
    <row r="179" spans="1:3" ht="15.75">
      <c r="A179" s="1012">
        <v>6628</v>
      </c>
      <c r="B179" s="1023" t="s">
        <v>626</v>
      </c>
      <c r="C179" s="1012">
        <v>6628</v>
      </c>
    </row>
    <row r="180" spans="1:3" ht="15.75">
      <c r="A180" s="1012">
        <v>6629</v>
      </c>
      <c r="B180" s="1028" t="s">
        <v>627</v>
      </c>
      <c r="C180" s="1012">
        <v>6629</v>
      </c>
    </row>
    <row r="181" spans="1:3" ht="15.75">
      <c r="A181" s="1029">
        <v>7701</v>
      </c>
      <c r="B181" s="1015" t="s">
        <v>628</v>
      </c>
      <c r="C181" s="1029">
        <v>7701</v>
      </c>
    </row>
    <row r="182" spans="1:3" ht="15.75">
      <c r="A182" s="1012">
        <v>7708</v>
      </c>
      <c r="B182" s="1015" t="s">
        <v>629</v>
      </c>
      <c r="C182" s="1012">
        <v>7708</v>
      </c>
    </row>
    <row r="183" spans="1:3" ht="15.75">
      <c r="A183" s="1012">
        <v>7711</v>
      </c>
      <c r="B183" s="1018" t="s">
        <v>1652</v>
      </c>
      <c r="C183" s="1012">
        <v>7711</v>
      </c>
    </row>
    <row r="184" spans="1:3" ht="15.75">
      <c r="A184" s="1012">
        <v>7712</v>
      </c>
      <c r="B184" s="1015" t="s">
        <v>1653</v>
      </c>
      <c r="C184" s="1012">
        <v>7712</v>
      </c>
    </row>
    <row r="185" spans="1:3" ht="15.75">
      <c r="A185" s="1012">
        <v>7713</v>
      </c>
      <c r="B185" s="1030" t="s">
        <v>1654</v>
      </c>
      <c r="C185" s="1012">
        <v>7713</v>
      </c>
    </row>
    <row r="186" spans="1:3" ht="15.75">
      <c r="A186" s="1012">
        <v>7714</v>
      </c>
      <c r="B186" s="1014" t="s">
        <v>1655</v>
      </c>
      <c r="C186" s="1012">
        <v>7714</v>
      </c>
    </row>
    <row r="187" spans="1:3" ht="15.75">
      <c r="A187" s="1012">
        <v>7718</v>
      </c>
      <c r="B187" s="1015" t="s">
        <v>1656</v>
      </c>
      <c r="C187" s="1012">
        <v>7718</v>
      </c>
    </row>
    <row r="188" spans="1:3" ht="15.75">
      <c r="A188" s="1012">
        <v>7719</v>
      </c>
      <c r="B188" s="1016" t="s">
        <v>1657</v>
      </c>
      <c r="C188" s="1012">
        <v>7719</v>
      </c>
    </row>
    <row r="189" spans="1:3" ht="15.75">
      <c r="A189" s="1012">
        <v>7731</v>
      </c>
      <c r="B189" s="1015" t="s">
        <v>1658</v>
      </c>
      <c r="C189" s="1012">
        <v>7731</v>
      </c>
    </row>
    <row r="190" spans="1:3" ht="15.75">
      <c r="A190" s="1012">
        <v>7732</v>
      </c>
      <c r="B190" s="1016" t="s">
        <v>1659</v>
      </c>
      <c r="C190" s="1012">
        <v>7732</v>
      </c>
    </row>
    <row r="191" spans="1:3" ht="15.75">
      <c r="A191" s="1012">
        <v>7733</v>
      </c>
      <c r="B191" s="1016" t="s">
        <v>1660</v>
      </c>
      <c r="C191" s="1012">
        <v>7733</v>
      </c>
    </row>
    <row r="192" spans="1:3" ht="15.75">
      <c r="A192" s="1012">
        <v>7735</v>
      </c>
      <c r="B192" s="1016" t="s">
        <v>1661</v>
      </c>
      <c r="C192" s="1012">
        <v>7735</v>
      </c>
    </row>
    <row r="193" spans="1:3" ht="15.75">
      <c r="A193" s="1012">
        <v>7736</v>
      </c>
      <c r="B193" s="1015" t="s">
        <v>1662</v>
      </c>
      <c r="C193" s="1012">
        <v>7736</v>
      </c>
    </row>
    <row r="194" spans="1:3" ht="15.75">
      <c r="A194" s="1012">
        <v>7737</v>
      </c>
      <c r="B194" s="1016" t="s">
        <v>1663</v>
      </c>
      <c r="C194" s="1012">
        <v>7737</v>
      </c>
    </row>
    <row r="195" spans="1:3" ht="15.75">
      <c r="A195" s="1012">
        <v>7738</v>
      </c>
      <c r="B195" s="1016" t="s">
        <v>1664</v>
      </c>
      <c r="C195" s="1012">
        <v>7738</v>
      </c>
    </row>
    <row r="196" spans="1:3" ht="15.75">
      <c r="A196" s="1012">
        <v>7739</v>
      </c>
      <c r="B196" s="1020" t="s">
        <v>1665</v>
      </c>
      <c r="C196" s="1012">
        <v>7739</v>
      </c>
    </row>
    <row r="197" spans="1:3" ht="15.75">
      <c r="A197" s="1012">
        <v>7740</v>
      </c>
      <c r="B197" s="1020" t="s">
        <v>1666</v>
      </c>
      <c r="C197" s="1012">
        <v>7740</v>
      </c>
    </row>
    <row r="198" spans="1:3" ht="15.75">
      <c r="A198" s="1012">
        <v>7741</v>
      </c>
      <c r="B198" s="1016" t="s">
        <v>1667</v>
      </c>
      <c r="C198" s="1012">
        <v>7741</v>
      </c>
    </row>
    <row r="199" spans="1:3" ht="15.75">
      <c r="A199" s="1012">
        <v>7742</v>
      </c>
      <c r="B199" s="1016" t="s">
        <v>1668</v>
      </c>
      <c r="C199" s="1012">
        <v>7742</v>
      </c>
    </row>
    <row r="200" spans="1:3" ht="15.75">
      <c r="A200" s="1012">
        <v>7743</v>
      </c>
      <c r="B200" s="1016" t="s">
        <v>1669</v>
      </c>
      <c r="C200" s="1012">
        <v>7743</v>
      </c>
    </row>
    <row r="201" spans="1:3" ht="15.75">
      <c r="A201" s="1012">
        <v>7744</v>
      </c>
      <c r="B201" s="1028" t="s">
        <v>1670</v>
      </c>
      <c r="C201" s="1012">
        <v>7744</v>
      </c>
    </row>
    <row r="202" spans="1:3" ht="15.75">
      <c r="A202" s="1012">
        <v>7745</v>
      </c>
      <c r="B202" s="1016" t="s">
        <v>1671</v>
      </c>
      <c r="C202" s="1012">
        <v>7745</v>
      </c>
    </row>
    <row r="203" spans="1:3" ht="15.75">
      <c r="A203" s="1012">
        <v>7746</v>
      </c>
      <c r="B203" s="1016" t="s">
        <v>1672</v>
      </c>
      <c r="C203" s="1012">
        <v>7746</v>
      </c>
    </row>
    <row r="204" spans="1:3" ht="15.75">
      <c r="A204" s="1012">
        <v>7747</v>
      </c>
      <c r="B204" s="1015" t="s">
        <v>1673</v>
      </c>
      <c r="C204" s="1012">
        <v>7747</v>
      </c>
    </row>
    <row r="205" spans="1:3" ht="15.75">
      <c r="A205" s="1012">
        <v>7748</v>
      </c>
      <c r="B205" s="1018" t="s">
        <v>1674</v>
      </c>
      <c r="C205" s="1012">
        <v>7748</v>
      </c>
    </row>
    <row r="206" spans="1:3" ht="15.75">
      <c r="A206" s="1012">
        <v>7751</v>
      </c>
      <c r="B206" s="1016" t="s">
        <v>640</v>
      </c>
      <c r="C206" s="1012">
        <v>7751</v>
      </c>
    </row>
    <row r="207" spans="1:3" ht="15.75">
      <c r="A207" s="1012">
        <v>7752</v>
      </c>
      <c r="B207" s="1016" t="s">
        <v>641</v>
      </c>
      <c r="C207" s="1012">
        <v>7752</v>
      </c>
    </row>
    <row r="208" spans="1:3" ht="15.75">
      <c r="A208" s="1012">
        <v>7755</v>
      </c>
      <c r="B208" s="1017" t="s">
        <v>642</v>
      </c>
      <c r="C208" s="1012">
        <v>7755</v>
      </c>
    </row>
    <row r="209" spans="1:3" ht="15.75">
      <c r="A209" s="1012">
        <v>7758</v>
      </c>
      <c r="B209" s="1015" t="s">
        <v>643</v>
      </c>
      <c r="C209" s="1012">
        <v>7758</v>
      </c>
    </row>
    <row r="210" spans="1:3" ht="15.75">
      <c r="A210" s="1012">
        <v>7759</v>
      </c>
      <c r="B210" s="1016" t="s">
        <v>644</v>
      </c>
      <c r="C210" s="1012">
        <v>7759</v>
      </c>
    </row>
    <row r="211" spans="1:3" ht="15.75">
      <c r="A211" s="1012">
        <v>7761</v>
      </c>
      <c r="B211" s="1015" t="s">
        <v>645</v>
      </c>
      <c r="C211" s="1012">
        <v>7761</v>
      </c>
    </row>
    <row r="212" spans="1:3" ht="15.75">
      <c r="A212" s="1012">
        <v>7762</v>
      </c>
      <c r="B212" s="1015" t="s">
        <v>646</v>
      </c>
      <c r="C212" s="1012">
        <v>7762</v>
      </c>
    </row>
    <row r="213" spans="1:3" ht="15.75">
      <c r="A213" s="1012">
        <v>7768</v>
      </c>
      <c r="B213" s="1015" t="s">
        <v>647</v>
      </c>
      <c r="C213" s="1012">
        <v>7768</v>
      </c>
    </row>
    <row r="214" spans="1:3" ht="15.75">
      <c r="A214" s="1012">
        <v>8801</v>
      </c>
      <c r="B214" s="1018" t="s">
        <v>648</v>
      </c>
      <c r="C214" s="1012">
        <v>8801</v>
      </c>
    </row>
    <row r="215" spans="1:3" ht="15.75">
      <c r="A215" s="1012">
        <v>8802</v>
      </c>
      <c r="B215" s="1015" t="s">
        <v>649</v>
      </c>
      <c r="C215" s="1012">
        <v>8802</v>
      </c>
    </row>
    <row r="216" spans="1:3" ht="15.75">
      <c r="A216" s="1012">
        <v>8803</v>
      </c>
      <c r="B216" s="1015" t="s">
        <v>650</v>
      </c>
      <c r="C216" s="1012">
        <v>8803</v>
      </c>
    </row>
    <row r="217" spans="1:3" ht="15.75">
      <c r="A217" s="1012">
        <v>8804</v>
      </c>
      <c r="B217" s="1015" t="s">
        <v>651</v>
      </c>
      <c r="C217" s="1012">
        <v>8804</v>
      </c>
    </row>
    <row r="218" spans="1:3" ht="15.75">
      <c r="A218" s="1012">
        <v>8805</v>
      </c>
      <c r="B218" s="1017" t="s">
        <v>652</v>
      </c>
      <c r="C218" s="1012">
        <v>8805</v>
      </c>
    </row>
    <row r="219" spans="1:3" ht="15.75">
      <c r="A219" s="1012">
        <v>8807</v>
      </c>
      <c r="B219" s="1023" t="s">
        <v>653</v>
      </c>
      <c r="C219" s="1012">
        <v>8807</v>
      </c>
    </row>
    <row r="220" spans="1:3" ht="15.75">
      <c r="A220" s="1012">
        <v>8808</v>
      </c>
      <c r="B220" s="1016" t="s">
        <v>654</v>
      </c>
      <c r="C220" s="1012">
        <v>8808</v>
      </c>
    </row>
    <row r="221" spans="1:3" ht="15.75">
      <c r="A221" s="1012">
        <v>8809</v>
      </c>
      <c r="B221" s="1016" t="s">
        <v>655</v>
      </c>
      <c r="C221" s="1012">
        <v>8809</v>
      </c>
    </row>
    <row r="222" spans="1:3" ht="15.75">
      <c r="A222" s="1012">
        <v>8811</v>
      </c>
      <c r="B222" s="1015" t="s">
        <v>656</v>
      </c>
      <c r="C222" s="1012">
        <v>8811</v>
      </c>
    </row>
    <row r="223" spans="1:3" ht="15.75">
      <c r="A223" s="1012">
        <v>8813</v>
      </c>
      <c r="B223" s="1016" t="s">
        <v>657</v>
      </c>
      <c r="C223" s="1012">
        <v>8813</v>
      </c>
    </row>
    <row r="224" spans="1:3" ht="15.75">
      <c r="A224" s="1012">
        <v>8814</v>
      </c>
      <c r="B224" s="1015" t="s">
        <v>658</v>
      </c>
      <c r="C224" s="1012">
        <v>8814</v>
      </c>
    </row>
    <row r="225" spans="1:3" ht="15.75">
      <c r="A225" s="1012">
        <v>8815</v>
      </c>
      <c r="B225" s="1015" t="s">
        <v>1682</v>
      </c>
      <c r="C225" s="1012">
        <v>8815</v>
      </c>
    </row>
    <row r="226" spans="1:3" ht="15.75">
      <c r="A226" s="1012">
        <v>8816</v>
      </c>
      <c r="B226" s="1016" t="s">
        <v>1683</v>
      </c>
      <c r="C226" s="1012">
        <v>8816</v>
      </c>
    </row>
    <row r="227" spans="1:3" ht="15.75">
      <c r="A227" s="1012">
        <v>8817</v>
      </c>
      <c r="B227" s="1016" t="s">
        <v>1684</v>
      </c>
      <c r="C227" s="1012">
        <v>8817</v>
      </c>
    </row>
    <row r="228" spans="1:3" ht="15.75">
      <c r="A228" s="1012">
        <v>8821</v>
      </c>
      <c r="B228" s="1016" t="s">
        <v>1685</v>
      </c>
      <c r="C228" s="1012">
        <v>8821</v>
      </c>
    </row>
    <row r="229" spans="1:3" ht="15.75">
      <c r="A229" s="1012">
        <v>8824</v>
      </c>
      <c r="B229" s="1018" t="s">
        <v>1686</v>
      </c>
      <c r="C229" s="1012">
        <v>8824</v>
      </c>
    </row>
    <row r="230" spans="1:3" ht="15.75">
      <c r="A230" s="1012">
        <v>8825</v>
      </c>
      <c r="B230" s="1018" t="s">
        <v>1687</v>
      </c>
      <c r="C230" s="1012">
        <v>8825</v>
      </c>
    </row>
    <row r="231" spans="1:3" ht="15.75">
      <c r="A231" s="1012">
        <v>8826</v>
      </c>
      <c r="B231" s="1018" t="s">
        <v>1688</v>
      </c>
      <c r="C231" s="1012">
        <v>8826</v>
      </c>
    </row>
    <row r="232" spans="1:3" ht="15.75">
      <c r="A232" s="1012">
        <v>8827</v>
      </c>
      <c r="B232" s="1018" t="s">
        <v>1689</v>
      </c>
      <c r="C232" s="1012">
        <v>8827</v>
      </c>
    </row>
    <row r="233" spans="1:3" ht="15.75">
      <c r="A233" s="1012">
        <v>8828</v>
      </c>
      <c r="B233" s="1015" t="s">
        <v>1690</v>
      </c>
      <c r="C233" s="1012">
        <v>8828</v>
      </c>
    </row>
    <row r="234" spans="1:3" ht="15.75">
      <c r="A234" s="1012">
        <v>8829</v>
      </c>
      <c r="B234" s="1015" t="s">
        <v>1691</v>
      </c>
      <c r="C234" s="1012">
        <v>8829</v>
      </c>
    </row>
    <row r="235" spans="1:3" ht="15.75">
      <c r="A235" s="1012">
        <v>8831</v>
      </c>
      <c r="B235" s="1015" t="s">
        <v>1692</v>
      </c>
      <c r="C235" s="1012">
        <v>8831</v>
      </c>
    </row>
    <row r="236" spans="1:3" ht="15.75">
      <c r="A236" s="1012">
        <v>8832</v>
      </c>
      <c r="B236" s="1016" t="s">
        <v>1693</v>
      </c>
      <c r="C236" s="1012">
        <v>8832</v>
      </c>
    </row>
    <row r="237" spans="1:3" ht="15.75">
      <c r="A237" s="1012">
        <v>8833</v>
      </c>
      <c r="B237" s="1015" t="s">
        <v>1694</v>
      </c>
      <c r="C237" s="1012">
        <v>8833</v>
      </c>
    </row>
    <row r="238" spans="1:3" ht="15.75">
      <c r="A238" s="1012">
        <v>8834</v>
      </c>
      <c r="B238" s="1016" t="s">
        <v>1695</v>
      </c>
      <c r="C238" s="1012">
        <v>8834</v>
      </c>
    </row>
    <row r="239" spans="1:3" ht="15.75">
      <c r="A239" s="1012">
        <v>8835</v>
      </c>
      <c r="B239" s="1016" t="s">
        <v>1696</v>
      </c>
      <c r="C239" s="1012">
        <v>8835</v>
      </c>
    </row>
    <row r="240" spans="1:3" ht="15.75">
      <c r="A240" s="1012">
        <v>8836</v>
      </c>
      <c r="B240" s="1015" t="s">
        <v>1697</v>
      </c>
      <c r="C240" s="1012">
        <v>8836</v>
      </c>
    </row>
    <row r="241" spans="1:3" ht="15.75">
      <c r="A241" s="1012">
        <v>8837</v>
      </c>
      <c r="B241" s="1015" t="s">
        <v>1698</v>
      </c>
      <c r="C241" s="1012">
        <v>8837</v>
      </c>
    </row>
    <row r="242" spans="1:3" ht="15.75">
      <c r="A242" s="1012">
        <v>8838</v>
      </c>
      <c r="B242" s="1015" t="s">
        <v>1699</v>
      </c>
      <c r="C242" s="1012">
        <v>8838</v>
      </c>
    </row>
    <row r="243" spans="1:3" ht="15.75">
      <c r="A243" s="1012">
        <v>8839</v>
      </c>
      <c r="B243" s="1016" t="s">
        <v>1700</v>
      </c>
      <c r="C243" s="1012">
        <v>8839</v>
      </c>
    </row>
    <row r="244" spans="1:3" ht="15.75">
      <c r="A244" s="1012">
        <v>8845</v>
      </c>
      <c r="B244" s="1017" t="s">
        <v>1701</v>
      </c>
      <c r="C244" s="1012">
        <v>8845</v>
      </c>
    </row>
    <row r="245" spans="1:3" ht="15.75">
      <c r="A245" s="1012">
        <v>8848</v>
      </c>
      <c r="B245" s="1023" t="s">
        <v>1702</v>
      </c>
      <c r="C245" s="1012">
        <v>8848</v>
      </c>
    </row>
    <row r="246" spans="1:3" ht="15.75">
      <c r="A246" s="1012">
        <v>8849</v>
      </c>
      <c r="B246" s="1015" t="s">
        <v>1703</v>
      </c>
      <c r="C246" s="1012">
        <v>8849</v>
      </c>
    </row>
    <row r="247" spans="1:3" ht="15.75">
      <c r="A247" s="1012">
        <v>8851</v>
      </c>
      <c r="B247" s="1015" t="s">
        <v>1072</v>
      </c>
      <c r="C247" s="1012">
        <v>8851</v>
      </c>
    </row>
    <row r="248" spans="1:3" ht="15.75">
      <c r="A248" s="1012">
        <v>8852</v>
      </c>
      <c r="B248" s="1015" t="s">
        <v>1073</v>
      </c>
      <c r="C248" s="1012">
        <v>8852</v>
      </c>
    </row>
    <row r="249" spans="1:3" ht="15.75">
      <c r="A249" s="1012">
        <v>8853</v>
      </c>
      <c r="B249" s="1015" t="s">
        <v>1074</v>
      </c>
      <c r="C249" s="1012">
        <v>8853</v>
      </c>
    </row>
    <row r="250" spans="1:3" ht="15.75">
      <c r="A250" s="1012">
        <v>8855</v>
      </c>
      <c r="B250" s="1017" t="s">
        <v>1075</v>
      </c>
      <c r="C250" s="1012">
        <v>8855</v>
      </c>
    </row>
    <row r="251" spans="1:3" ht="15.75">
      <c r="A251" s="1012">
        <v>8858</v>
      </c>
      <c r="B251" s="1028" t="s">
        <v>1076</v>
      </c>
      <c r="C251" s="1012">
        <v>8858</v>
      </c>
    </row>
    <row r="252" spans="1:3" ht="15.75">
      <c r="A252" s="1012">
        <v>8859</v>
      </c>
      <c r="B252" s="1016" t="s">
        <v>1077</v>
      </c>
      <c r="C252" s="1012">
        <v>8859</v>
      </c>
    </row>
    <row r="253" spans="1:3" ht="15.75">
      <c r="A253" s="1012">
        <v>8861</v>
      </c>
      <c r="B253" s="1015" t="s">
        <v>1078</v>
      </c>
      <c r="C253" s="1012">
        <v>8861</v>
      </c>
    </row>
    <row r="254" spans="1:3" ht="15.75">
      <c r="A254" s="1012">
        <v>8862</v>
      </c>
      <c r="B254" s="1016" t="s">
        <v>1079</v>
      </c>
      <c r="C254" s="1012">
        <v>8862</v>
      </c>
    </row>
    <row r="255" spans="1:3" ht="15.75">
      <c r="A255" s="1012">
        <v>8863</v>
      </c>
      <c r="B255" s="1016" t="s">
        <v>1080</v>
      </c>
      <c r="C255" s="1012">
        <v>8863</v>
      </c>
    </row>
    <row r="256" spans="1:3" ht="15.75">
      <c r="A256" s="1012">
        <v>8864</v>
      </c>
      <c r="B256" s="1015" t="s">
        <v>1081</v>
      </c>
      <c r="C256" s="1012">
        <v>8864</v>
      </c>
    </row>
    <row r="257" spans="1:3" ht="15.75">
      <c r="A257" s="1012">
        <v>8865</v>
      </c>
      <c r="B257" s="1016" t="s">
        <v>1082</v>
      </c>
      <c r="C257" s="1012">
        <v>8865</v>
      </c>
    </row>
    <row r="258" spans="1:3" ht="15.75">
      <c r="A258" s="1012">
        <v>8866</v>
      </c>
      <c r="B258" s="1016" t="s">
        <v>1339</v>
      </c>
      <c r="C258" s="1012">
        <v>8866</v>
      </c>
    </row>
    <row r="259" spans="1:3" ht="15.75">
      <c r="A259" s="1012">
        <v>8867</v>
      </c>
      <c r="B259" s="1016" t="s">
        <v>1340</v>
      </c>
      <c r="C259" s="1012">
        <v>8867</v>
      </c>
    </row>
    <row r="260" spans="1:3" ht="15.75">
      <c r="A260" s="1012">
        <v>8868</v>
      </c>
      <c r="B260" s="1016" t="s">
        <v>1341</v>
      </c>
      <c r="C260" s="1012">
        <v>8868</v>
      </c>
    </row>
    <row r="261" spans="1:3" ht="15.75">
      <c r="A261" s="1012">
        <v>8869</v>
      </c>
      <c r="B261" s="1015" t="s">
        <v>1342</v>
      </c>
      <c r="C261" s="1012">
        <v>8869</v>
      </c>
    </row>
    <row r="262" spans="1:3" ht="15.75">
      <c r="A262" s="1012">
        <v>8871</v>
      </c>
      <c r="B262" s="1016" t="s">
        <v>1343</v>
      </c>
      <c r="C262" s="1012">
        <v>8871</v>
      </c>
    </row>
    <row r="263" spans="1:3" ht="15.75">
      <c r="A263" s="1012">
        <v>8872</v>
      </c>
      <c r="B263" s="1016" t="s">
        <v>1090</v>
      </c>
      <c r="C263" s="1012">
        <v>8872</v>
      </c>
    </row>
    <row r="264" spans="1:3" ht="15.75">
      <c r="A264" s="1012">
        <v>8873</v>
      </c>
      <c r="B264" s="1016" t="s">
        <v>1091</v>
      </c>
      <c r="C264" s="1012">
        <v>8873</v>
      </c>
    </row>
    <row r="265" spans="1:3" ht="15.75">
      <c r="A265" s="1012">
        <v>8875</v>
      </c>
      <c r="B265" s="1016" t="s">
        <v>1092</v>
      </c>
      <c r="C265" s="1012">
        <v>8875</v>
      </c>
    </row>
    <row r="266" spans="1:3" ht="15.75">
      <c r="A266" s="1012">
        <v>8876</v>
      </c>
      <c r="B266" s="1016" t="s">
        <v>1093</v>
      </c>
      <c r="C266" s="1012">
        <v>8876</v>
      </c>
    </row>
    <row r="267" spans="1:3" ht="15.75">
      <c r="A267" s="1012">
        <v>8877</v>
      </c>
      <c r="B267" s="1015" t="s">
        <v>1094</v>
      </c>
      <c r="C267" s="1012">
        <v>8877</v>
      </c>
    </row>
    <row r="268" spans="1:3" ht="15.75">
      <c r="A268" s="1012">
        <v>8878</v>
      </c>
      <c r="B268" s="1028" t="s">
        <v>1095</v>
      </c>
      <c r="C268" s="1012">
        <v>8878</v>
      </c>
    </row>
    <row r="269" spans="1:3" ht="15.75">
      <c r="A269" s="1012">
        <v>8885</v>
      </c>
      <c r="B269" s="1018" t="s">
        <v>1096</v>
      </c>
      <c r="C269" s="1012">
        <v>8885</v>
      </c>
    </row>
    <row r="270" spans="1:3" ht="15.75">
      <c r="A270" s="1012">
        <v>8888</v>
      </c>
      <c r="B270" s="1015" t="s">
        <v>1097</v>
      </c>
      <c r="C270" s="1012">
        <v>8888</v>
      </c>
    </row>
    <row r="271" spans="1:3" ht="15.75">
      <c r="A271" s="1012">
        <v>8897</v>
      </c>
      <c r="B271" s="1015" t="s">
        <v>1098</v>
      </c>
      <c r="C271" s="1012">
        <v>8897</v>
      </c>
    </row>
    <row r="272" spans="1:3" ht="15.75">
      <c r="A272" s="1012">
        <v>8898</v>
      </c>
      <c r="B272" s="1015" t="s">
        <v>1099</v>
      </c>
      <c r="C272" s="1012">
        <v>8898</v>
      </c>
    </row>
    <row r="273" spans="1:3" ht="15.75">
      <c r="A273" s="1012">
        <v>9910</v>
      </c>
      <c r="B273" s="1018" t="s">
        <v>1100</v>
      </c>
      <c r="C273" s="1012">
        <v>9910</v>
      </c>
    </row>
    <row r="274" spans="1:3" ht="15.75">
      <c r="A274" s="1012">
        <v>9997</v>
      </c>
      <c r="B274" s="1015" t="s">
        <v>1101</v>
      </c>
      <c r="C274" s="1012">
        <v>9997</v>
      </c>
    </row>
    <row r="275" spans="1:3" ht="15.75">
      <c r="A275" s="1012">
        <v>9998</v>
      </c>
      <c r="B275" s="1015" t="s">
        <v>1102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772</v>
      </c>
      <c r="B280" s="933" t="s">
        <v>1815</v>
      </c>
    </row>
    <row r="281" spans="1:2" ht="14.25">
      <c r="A281" s="1006" t="s">
        <v>417</v>
      </c>
      <c r="B281" s="1007">
        <v>0</v>
      </c>
    </row>
    <row r="282" spans="1:2" ht="14.25">
      <c r="A282" s="1008" t="s">
        <v>418</v>
      </c>
      <c r="B282" s="1009" t="s">
        <v>419</v>
      </c>
    </row>
    <row r="283" spans="1:2" ht="14.25">
      <c r="A283" s="1008" t="s">
        <v>420</v>
      </c>
      <c r="B283" s="1009" t="s">
        <v>421</v>
      </c>
    </row>
    <row r="284" spans="1:2" ht="14.25">
      <c r="A284" s="1008" t="s">
        <v>422</v>
      </c>
      <c r="B284" s="1009" t="s">
        <v>423</v>
      </c>
    </row>
    <row r="285" spans="1:2" ht="14.25">
      <c r="A285" s="1008" t="s">
        <v>424</v>
      </c>
      <c r="B285" s="1009" t="s">
        <v>425</v>
      </c>
    </row>
    <row r="286" spans="1:2" ht="14.25">
      <c r="A286" s="1008" t="s">
        <v>426</v>
      </c>
      <c r="B286" s="1009" t="s">
        <v>427</v>
      </c>
    </row>
    <row r="287" spans="1:2" ht="14.25">
      <c r="A287" s="1008" t="s">
        <v>428</v>
      </c>
      <c r="B287" s="1009" t="s">
        <v>429</v>
      </c>
    </row>
    <row r="288" spans="1:2" ht="14.25">
      <c r="A288" s="1008" t="s">
        <v>430</v>
      </c>
      <c r="B288" s="1009" t="s">
        <v>431</v>
      </c>
    </row>
    <row r="289" spans="1:2" ht="14.25">
      <c r="A289" s="1008" t="s">
        <v>432</v>
      </c>
      <c r="B289" s="1009" t="s">
        <v>433</v>
      </c>
    </row>
    <row r="290" spans="1:2" ht="14.25">
      <c r="A290" s="1008" t="s">
        <v>434</v>
      </c>
      <c r="B290" s="1009" t="s">
        <v>435</v>
      </c>
    </row>
    <row r="291" spans="1:2" ht="14.25">
      <c r="A291" s="1008" t="s">
        <v>800</v>
      </c>
      <c r="B291" s="1056" t="s">
        <v>801</v>
      </c>
    </row>
    <row r="292" ht="14.25"/>
    <row r="293" spans="1:2" ht="14.25">
      <c r="A293" s="932" t="s">
        <v>772</v>
      </c>
      <c r="B293" s="933" t="s">
        <v>1814</v>
      </c>
    </row>
    <row r="294" ht="15.75">
      <c r="B294" s="887" t="s">
        <v>773</v>
      </c>
    </row>
    <row r="295" ht="18.75" thickBot="1">
      <c r="B295" s="887" t="s">
        <v>1812</v>
      </c>
    </row>
    <row r="296" spans="1:2" ht="16.5">
      <c r="A296" s="934" t="s">
        <v>436</v>
      </c>
      <c r="B296" s="935" t="s">
        <v>437</v>
      </c>
    </row>
    <row r="297" spans="1:2" ht="16.5">
      <c r="A297" s="936" t="s">
        <v>438</v>
      </c>
      <c r="B297" s="937" t="s">
        <v>439</v>
      </c>
    </row>
    <row r="298" spans="1:2" ht="16.5">
      <c r="A298" s="936" t="s">
        <v>440</v>
      </c>
      <c r="B298" s="938" t="s">
        <v>441</v>
      </c>
    </row>
    <row r="299" spans="1:2" ht="16.5">
      <c r="A299" s="936" t="s">
        <v>442</v>
      </c>
      <c r="B299" s="938" t="s">
        <v>443</v>
      </c>
    </row>
    <row r="300" spans="1:2" ht="16.5">
      <c r="A300" s="936" t="s">
        <v>444</v>
      </c>
      <c r="B300" s="938" t="s">
        <v>445</v>
      </c>
    </row>
    <row r="301" spans="1:2" ht="16.5">
      <c r="A301" s="936" t="s">
        <v>446</v>
      </c>
      <c r="B301" s="938" t="s">
        <v>447</v>
      </c>
    </row>
    <row r="302" spans="1:2" ht="16.5">
      <c r="A302" s="936" t="s">
        <v>448</v>
      </c>
      <c r="B302" s="938" t="s">
        <v>449</v>
      </c>
    </row>
    <row r="303" spans="1:2" ht="16.5">
      <c r="A303" s="936" t="s">
        <v>450</v>
      </c>
      <c r="B303" s="938" t="s">
        <v>451</v>
      </c>
    </row>
    <row r="304" spans="1:2" ht="16.5">
      <c r="A304" s="936" t="s">
        <v>452</v>
      </c>
      <c r="B304" s="938" t="s">
        <v>453</v>
      </c>
    </row>
    <row r="305" spans="1:2" ht="16.5">
      <c r="A305" s="936" t="s">
        <v>454</v>
      </c>
      <c r="B305" s="938" t="s">
        <v>455</v>
      </c>
    </row>
    <row r="306" spans="1:2" ht="16.5">
      <c r="A306" s="936" t="s">
        <v>456</v>
      </c>
      <c r="B306" s="938" t="s">
        <v>457</v>
      </c>
    </row>
    <row r="307" spans="1:2" ht="16.5">
      <c r="A307" s="936" t="s">
        <v>458</v>
      </c>
      <c r="B307" s="939" t="s">
        <v>459</v>
      </c>
    </row>
    <row r="308" spans="1:2" ht="16.5">
      <c r="A308" s="936" t="s">
        <v>460</v>
      </c>
      <c r="B308" s="939" t="s">
        <v>461</v>
      </c>
    </row>
    <row r="309" spans="1:2" ht="16.5">
      <c r="A309" s="936" t="s">
        <v>462</v>
      </c>
      <c r="B309" s="938" t="s">
        <v>463</v>
      </c>
    </row>
    <row r="310" spans="1:2" ht="16.5">
      <c r="A310" s="936" t="s">
        <v>464</v>
      </c>
      <c r="B310" s="938" t="s">
        <v>465</v>
      </c>
    </row>
    <row r="311" spans="1:2" ht="16.5">
      <c r="A311" s="936" t="s">
        <v>466</v>
      </c>
      <c r="B311" s="938" t="s">
        <v>467</v>
      </c>
    </row>
    <row r="312" spans="1:2" ht="16.5">
      <c r="A312" s="936" t="s">
        <v>468</v>
      </c>
      <c r="B312" s="938" t="s">
        <v>469</v>
      </c>
    </row>
    <row r="313" spans="1:2" ht="16.5">
      <c r="A313" s="936" t="s">
        <v>470</v>
      </c>
      <c r="B313" s="938" t="s">
        <v>471</v>
      </c>
    </row>
    <row r="314" spans="1:2" ht="16.5">
      <c r="A314" s="940" t="s">
        <v>472</v>
      </c>
      <c r="B314" s="938" t="s">
        <v>473</v>
      </c>
    </row>
    <row r="315" spans="1:2" ht="16.5">
      <c r="A315" s="940" t="s">
        <v>474</v>
      </c>
      <c r="B315" s="938" t="s">
        <v>496</v>
      </c>
    </row>
    <row r="316" spans="1:2" ht="16.5">
      <c r="A316" s="940" t="s">
        <v>497</v>
      </c>
      <c r="B316" s="938" t="s">
        <v>498</v>
      </c>
    </row>
    <row r="317" spans="1:2" s="888" customFormat="1" ht="16.5">
      <c r="A317" s="941" t="s">
        <v>499</v>
      </c>
      <c r="B317" s="942" t="s">
        <v>500</v>
      </c>
    </row>
    <row r="318" spans="1:2" ht="16.5">
      <c r="A318" s="940" t="s">
        <v>501</v>
      </c>
      <c r="B318" s="938" t="s">
        <v>502</v>
      </c>
    </row>
    <row r="319" spans="1:2" ht="30">
      <c r="A319" s="943" t="s">
        <v>503</v>
      </c>
      <c r="B319" s="944" t="s">
        <v>1704</v>
      </c>
    </row>
    <row r="320" spans="1:2" ht="16.5">
      <c r="A320" s="945" t="s">
        <v>1705</v>
      </c>
      <c r="B320" s="946" t="s">
        <v>1706</v>
      </c>
    </row>
    <row r="321" spans="1:2" ht="16.5">
      <c r="A321" s="945" t="s">
        <v>1707</v>
      </c>
      <c r="B321" s="946" t="s">
        <v>1708</v>
      </c>
    </row>
    <row r="322" spans="1:2" ht="16.5">
      <c r="A322" s="940" t="s">
        <v>1709</v>
      </c>
      <c r="B322" s="938" t="s">
        <v>1710</v>
      </c>
    </row>
    <row r="323" spans="1:2" ht="16.5">
      <c r="A323" s="940" t="s">
        <v>1711</v>
      </c>
      <c r="B323" s="938" t="s">
        <v>1712</v>
      </c>
    </row>
    <row r="324" spans="1:2" ht="16.5">
      <c r="A324" s="940" t="s">
        <v>1713</v>
      </c>
      <c r="B324" s="938" t="s">
        <v>1714</v>
      </c>
    </row>
    <row r="325" spans="1:2" ht="16.5">
      <c r="A325" s="940" t="s">
        <v>1715</v>
      </c>
      <c r="B325" s="938" t="s">
        <v>1716</v>
      </c>
    </row>
    <row r="326" spans="1:2" ht="16.5">
      <c r="A326" s="940" t="s">
        <v>1717</v>
      </c>
      <c r="B326" s="938" t="s">
        <v>1718</v>
      </c>
    </row>
    <row r="327" spans="1:2" ht="16.5">
      <c r="A327" s="940" t="s">
        <v>1719</v>
      </c>
      <c r="B327" s="938" t="s">
        <v>1720</v>
      </c>
    </row>
    <row r="328" spans="1:2" ht="16.5">
      <c r="A328" s="940" t="s">
        <v>1721</v>
      </c>
      <c r="B328" s="946" t="s">
        <v>1722</v>
      </c>
    </row>
    <row r="329" spans="1:2" ht="16.5">
      <c r="A329" s="940" t="s">
        <v>1723</v>
      </c>
      <c r="B329" s="946" t="s">
        <v>1724</v>
      </c>
    </row>
    <row r="330" spans="1:2" ht="16.5">
      <c r="A330" s="940" t="s">
        <v>1725</v>
      </c>
      <c r="B330" s="946" t="s">
        <v>1726</v>
      </c>
    </row>
    <row r="331" spans="1:2" ht="16.5">
      <c r="A331" s="940" t="s">
        <v>1727</v>
      </c>
      <c r="B331" s="938" t="s">
        <v>1728</v>
      </c>
    </row>
    <row r="332" spans="1:2" ht="16.5">
      <c r="A332" s="940" t="s">
        <v>1729</v>
      </c>
      <c r="B332" s="938" t="s">
        <v>1730</v>
      </c>
    </row>
    <row r="333" spans="1:2" ht="16.5">
      <c r="A333" s="940" t="s">
        <v>1731</v>
      </c>
      <c r="B333" s="946" t="s">
        <v>1732</v>
      </c>
    </row>
    <row r="334" spans="1:2" ht="16.5">
      <c r="A334" s="940" t="s">
        <v>1733</v>
      </c>
      <c r="B334" s="938" t="s">
        <v>1734</v>
      </c>
    </row>
    <row r="335" spans="1:2" ht="16.5">
      <c r="A335" s="940" t="s">
        <v>1735</v>
      </c>
      <c r="B335" s="938" t="s">
        <v>1736</v>
      </c>
    </row>
    <row r="336" spans="1:2" ht="16.5">
      <c r="A336" s="940" t="s">
        <v>1737</v>
      </c>
      <c r="B336" s="938" t="s">
        <v>1738</v>
      </c>
    </row>
    <row r="337" spans="1:2" ht="16.5">
      <c r="A337" s="940" t="s">
        <v>1739</v>
      </c>
      <c r="B337" s="938" t="s">
        <v>1740</v>
      </c>
    </row>
    <row r="338" spans="1:2" ht="16.5">
      <c r="A338" s="940" t="s">
        <v>1741</v>
      </c>
      <c r="B338" s="938" t="s">
        <v>1742</v>
      </c>
    </row>
    <row r="339" spans="1:2" ht="16.5">
      <c r="A339" s="940" t="s">
        <v>1743</v>
      </c>
      <c r="B339" s="938" t="s">
        <v>1744</v>
      </c>
    </row>
    <row r="340" spans="1:2" ht="16.5">
      <c r="A340" s="947" t="s">
        <v>1745</v>
      </c>
      <c r="B340" s="948" t="s">
        <v>1746</v>
      </c>
    </row>
    <row r="341" spans="1:2" s="888" customFormat="1" ht="16.5">
      <c r="A341" s="949" t="s">
        <v>1747</v>
      </c>
      <c r="B341" s="950" t="s">
        <v>1748</v>
      </c>
    </row>
    <row r="342" spans="1:2" s="888" customFormat="1" ht="16.5">
      <c r="A342" s="949" t="s">
        <v>1749</v>
      </c>
      <c r="B342" s="950" t="s">
        <v>1750</v>
      </c>
    </row>
    <row r="343" spans="1:2" s="888" customFormat="1" ht="16.5">
      <c r="A343" s="949" t="s">
        <v>1751</v>
      </c>
      <c r="B343" s="950" t="s">
        <v>1752</v>
      </c>
    </row>
    <row r="344" spans="1:3" ht="17.25" thickBot="1">
      <c r="A344" s="951" t="s">
        <v>1753</v>
      </c>
      <c r="B344" s="952" t="s">
        <v>1754</v>
      </c>
      <c r="C344" s="888"/>
    </row>
    <row r="345" spans="1:256" ht="18">
      <c r="A345" s="953"/>
      <c r="B345" s="954" t="s">
        <v>1813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1755</v>
      </c>
      <c r="C346" s="888"/>
    </row>
    <row r="347" spans="1:3" ht="18">
      <c r="A347" s="955"/>
      <c r="B347" s="957" t="s">
        <v>1756</v>
      </c>
      <c r="C347" s="888"/>
    </row>
    <row r="348" spans="1:3" ht="18">
      <c r="A348" s="958" t="s">
        <v>1757</v>
      </c>
      <c r="B348" s="959" t="s">
        <v>1758</v>
      </c>
      <c r="C348" s="888"/>
    </row>
    <row r="349" spans="1:2" ht="18">
      <c r="A349" s="960" t="s">
        <v>1759</v>
      </c>
      <c r="B349" s="961" t="s">
        <v>1760</v>
      </c>
    </row>
    <row r="350" spans="1:2" ht="18">
      <c r="A350" s="960" t="s">
        <v>1761</v>
      </c>
      <c r="B350" s="962" t="s">
        <v>1762</v>
      </c>
    </row>
    <row r="351" spans="1:2" ht="18">
      <c r="A351" s="960" t="s">
        <v>1763</v>
      </c>
      <c r="B351" s="962" t="s">
        <v>1764</v>
      </c>
    </row>
    <row r="352" spans="1:2" ht="18">
      <c r="A352" s="960" t="s">
        <v>1765</v>
      </c>
      <c r="B352" s="962" t="s">
        <v>1166</v>
      </c>
    </row>
    <row r="353" spans="1:2" ht="18">
      <c r="A353" s="960" t="s">
        <v>1167</v>
      </c>
      <c r="B353" s="962" t="s">
        <v>1168</v>
      </c>
    </row>
    <row r="354" spans="1:2" ht="18">
      <c r="A354" s="960" t="s">
        <v>1169</v>
      </c>
      <c r="B354" s="962" t="s">
        <v>1170</v>
      </c>
    </row>
    <row r="355" spans="1:2" ht="18">
      <c r="A355" s="960" t="s">
        <v>1171</v>
      </c>
      <c r="B355" s="963" t="s">
        <v>1172</v>
      </c>
    </row>
    <row r="356" spans="1:2" ht="18">
      <c r="A356" s="960" t="s">
        <v>1173</v>
      </c>
      <c r="B356" s="963" t="s">
        <v>1174</v>
      </c>
    </row>
    <row r="357" spans="1:2" ht="18">
      <c r="A357" s="960" t="s">
        <v>1175</v>
      </c>
      <c r="B357" s="963" t="s">
        <v>1176</v>
      </c>
    </row>
    <row r="358" spans="1:2" ht="18">
      <c r="A358" s="960" t="s">
        <v>1177</v>
      </c>
      <c r="B358" s="963" t="s">
        <v>1178</v>
      </c>
    </row>
    <row r="359" spans="1:2" ht="18">
      <c r="A359" s="960" t="s">
        <v>1179</v>
      </c>
      <c r="B359" s="964" t="s">
        <v>1180</v>
      </c>
    </row>
    <row r="360" spans="1:2" ht="18">
      <c r="A360" s="960" t="s">
        <v>1181</v>
      </c>
      <c r="B360" s="964" t="s">
        <v>1182</v>
      </c>
    </row>
    <row r="361" spans="1:2" ht="18">
      <c r="A361" s="960" t="s">
        <v>1183</v>
      </c>
      <c r="B361" s="963" t="s">
        <v>1184</v>
      </c>
    </row>
    <row r="362" spans="1:5" ht="18">
      <c r="A362" s="965" t="s">
        <v>1185</v>
      </c>
      <c r="B362" s="963" t="s">
        <v>1186</v>
      </c>
      <c r="C362" s="889" t="s">
        <v>1187</v>
      </c>
      <c r="D362" s="890"/>
      <c r="E362" s="891"/>
    </row>
    <row r="363" spans="1:5" ht="18">
      <c r="A363" s="965" t="s">
        <v>1188</v>
      </c>
      <c r="B363" s="962" t="s">
        <v>1189</v>
      </c>
      <c r="C363" s="889" t="s">
        <v>1187</v>
      </c>
      <c r="D363" s="890"/>
      <c r="E363" s="891"/>
    </row>
    <row r="364" spans="1:5" ht="18">
      <c r="A364" s="965" t="s">
        <v>1190</v>
      </c>
      <c r="B364" s="963" t="s">
        <v>1191</v>
      </c>
      <c r="C364" s="889" t="s">
        <v>1187</v>
      </c>
      <c r="D364" s="890"/>
      <c r="E364" s="891"/>
    </row>
    <row r="365" spans="1:5" ht="18">
      <c r="A365" s="965" t="s">
        <v>1192</v>
      </c>
      <c r="B365" s="963" t="s">
        <v>1193</v>
      </c>
      <c r="C365" s="889" t="s">
        <v>1187</v>
      </c>
      <c r="D365" s="890"/>
      <c r="E365" s="891"/>
    </row>
    <row r="366" spans="1:5" ht="18">
      <c r="A366" s="965" t="s">
        <v>1194</v>
      </c>
      <c r="B366" s="963" t="s">
        <v>1195</v>
      </c>
      <c r="C366" s="889" t="s">
        <v>1187</v>
      </c>
      <c r="D366" s="890"/>
      <c r="E366" s="891"/>
    </row>
    <row r="367" spans="1:5" ht="18">
      <c r="A367" s="965" t="s">
        <v>1196</v>
      </c>
      <c r="B367" s="963" t="s">
        <v>1197</v>
      </c>
      <c r="C367" s="889" t="s">
        <v>1187</v>
      </c>
      <c r="D367" s="890"/>
      <c r="E367" s="891"/>
    </row>
    <row r="368" spans="1:5" ht="18">
      <c r="A368" s="965" t="s">
        <v>1198</v>
      </c>
      <c r="B368" s="963" t="s">
        <v>1199</v>
      </c>
      <c r="C368" s="889" t="s">
        <v>1187</v>
      </c>
      <c r="D368" s="890"/>
      <c r="E368" s="891"/>
    </row>
    <row r="369" spans="1:5" ht="18">
      <c r="A369" s="965" t="s">
        <v>1200</v>
      </c>
      <c r="B369" s="963" t="s">
        <v>1201</v>
      </c>
      <c r="C369" s="889" t="s">
        <v>1187</v>
      </c>
      <c r="D369" s="890"/>
      <c r="E369" s="891"/>
    </row>
    <row r="370" spans="1:5" ht="18">
      <c r="A370" s="965" t="s">
        <v>1202</v>
      </c>
      <c r="B370" s="963" t="s">
        <v>1203</v>
      </c>
      <c r="C370" s="889" t="s">
        <v>1187</v>
      </c>
      <c r="D370" s="890"/>
      <c r="E370" s="891"/>
    </row>
    <row r="371" spans="1:5" ht="18">
      <c r="A371" s="965" t="s">
        <v>1204</v>
      </c>
      <c r="B371" s="962" t="s">
        <v>1205</v>
      </c>
      <c r="C371" s="889" t="s">
        <v>1187</v>
      </c>
      <c r="D371" s="890"/>
      <c r="E371" s="891"/>
    </row>
    <row r="372" spans="1:5" ht="18">
      <c r="A372" s="965" t="s">
        <v>1206</v>
      </c>
      <c r="B372" s="963" t="s">
        <v>1207</v>
      </c>
      <c r="C372" s="889" t="s">
        <v>1187</v>
      </c>
      <c r="D372" s="890"/>
      <c r="E372" s="891"/>
    </row>
    <row r="373" spans="1:5" ht="18">
      <c r="A373" s="965" t="s">
        <v>1208</v>
      </c>
      <c r="B373" s="962" t="s">
        <v>1209</v>
      </c>
      <c r="C373" s="889" t="s">
        <v>1187</v>
      </c>
      <c r="D373" s="890"/>
      <c r="E373" s="891"/>
    </row>
    <row r="374" spans="1:5" ht="18">
      <c r="A374" s="965" t="s">
        <v>1210</v>
      </c>
      <c r="B374" s="962" t="s">
        <v>1211</v>
      </c>
      <c r="C374" s="889" t="s">
        <v>1187</v>
      </c>
      <c r="D374" s="890"/>
      <c r="E374" s="891"/>
    </row>
    <row r="375" spans="1:5" ht="18">
      <c r="A375" s="965" t="s">
        <v>1212</v>
      </c>
      <c r="B375" s="962" t="s">
        <v>1213</v>
      </c>
      <c r="C375" s="889" t="s">
        <v>1187</v>
      </c>
      <c r="D375" s="890"/>
      <c r="E375" s="891"/>
    </row>
    <row r="376" spans="1:5" ht="18">
      <c r="A376" s="965" t="s">
        <v>1214</v>
      </c>
      <c r="B376" s="962" t="s">
        <v>102</v>
      </c>
      <c r="C376" s="889" t="s">
        <v>1187</v>
      </c>
      <c r="D376" s="890"/>
      <c r="E376" s="891"/>
    </row>
    <row r="377" spans="1:5" ht="18">
      <c r="A377" s="965" t="s">
        <v>103</v>
      </c>
      <c r="B377" s="962" t="s">
        <v>104</v>
      </c>
      <c r="C377" s="889" t="s">
        <v>1187</v>
      </c>
      <c r="D377" s="890"/>
      <c r="E377" s="891"/>
    </row>
    <row r="378" spans="1:5" ht="18">
      <c r="A378" s="965" t="s">
        <v>105</v>
      </c>
      <c r="B378" s="962" t="s">
        <v>106</v>
      </c>
      <c r="C378" s="889" t="s">
        <v>1187</v>
      </c>
      <c r="D378" s="890"/>
      <c r="E378" s="891"/>
    </row>
    <row r="379" spans="1:5" ht="18">
      <c r="A379" s="965" t="s">
        <v>107</v>
      </c>
      <c r="B379" s="962" t="s">
        <v>108</v>
      </c>
      <c r="C379" s="889" t="s">
        <v>1187</v>
      </c>
      <c r="D379" s="890"/>
      <c r="E379" s="891"/>
    </row>
    <row r="380" spans="1:5" ht="18">
      <c r="A380" s="965" t="s">
        <v>109</v>
      </c>
      <c r="B380" s="962" t="s">
        <v>110</v>
      </c>
      <c r="C380" s="889" t="s">
        <v>1187</v>
      </c>
      <c r="D380" s="890"/>
      <c r="E380" s="891"/>
    </row>
    <row r="381" spans="1:5" ht="18">
      <c r="A381" s="965" t="s">
        <v>111</v>
      </c>
      <c r="B381" s="966" t="s">
        <v>112</v>
      </c>
      <c r="C381" s="889" t="s">
        <v>1187</v>
      </c>
      <c r="D381" s="890"/>
      <c r="E381" s="891"/>
    </row>
    <row r="382" spans="1:5" ht="18">
      <c r="A382" s="965" t="s">
        <v>113</v>
      </c>
      <c r="B382" s="966" t="s">
        <v>114</v>
      </c>
      <c r="C382" s="889" t="s">
        <v>1187</v>
      </c>
      <c r="D382" s="890"/>
      <c r="E382" s="891"/>
    </row>
    <row r="383" spans="1:5" ht="18">
      <c r="A383" s="967" t="s">
        <v>115</v>
      </c>
      <c r="B383" s="968" t="s">
        <v>116</v>
      </c>
      <c r="C383" s="889" t="s">
        <v>1187</v>
      </c>
      <c r="D383" s="892"/>
      <c r="E383" s="891"/>
    </row>
    <row r="384" spans="1:5" ht="18">
      <c r="A384" s="955" t="s">
        <v>1187</v>
      </c>
      <c r="B384" s="969" t="s">
        <v>117</v>
      </c>
      <c r="C384" s="889" t="s">
        <v>1187</v>
      </c>
      <c r="D384" s="893"/>
      <c r="E384" s="891"/>
    </row>
    <row r="385" spans="1:5" ht="18">
      <c r="A385" s="970" t="s">
        <v>118</v>
      </c>
      <c r="B385" s="971" t="s">
        <v>119</v>
      </c>
      <c r="C385" s="889" t="s">
        <v>1187</v>
      </c>
      <c r="D385" s="890"/>
      <c r="E385" s="891"/>
    </row>
    <row r="386" spans="1:5" ht="18">
      <c r="A386" s="965" t="s">
        <v>120</v>
      </c>
      <c r="B386" s="946" t="s">
        <v>121</v>
      </c>
      <c r="C386" s="889" t="s">
        <v>1187</v>
      </c>
      <c r="D386" s="890"/>
      <c r="E386" s="891"/>
    </row>
    <row r="387" spans="1:5" ht="18">
      <c r="A387" s="972" t="s">
        <v>122</v>
      </c>
      <c r="B387" s="973" t="s">
        <v>123</v>
      </c>
      <c r="C387" s="889" t="s">
        <v>1187</v>
      </c>
      <c r="D387" s="890"/>
      <c r="E387" s="891"/>
    </row>
    <row r="388" spans="1:5" ht="18">
      <c r="A388" s="955" t="s">
        <v>1187</v>
      </c>
      <c r="B388" s="974" t="s">
        <v>124</v>
      </c>
      <c r="C388" s="889" t="s">
        <v>1187</v>
      </c>
      <c r="D388" s="894"/>
      <c r="E388" s="891"/>
    </row>
    <row r="389" spans="1:5" ht="16.5">
      <c r="A389" s="975" t="s">
        <v>1735</v>
      </c>
      <c r="B389" s="938" t="s">
        <v>1736</v>
      </c>
      <c r="C389" s="889" t="s">
        <v>1187</v>
      </c>
      <c r="D389" s="895"/>
      <c r="E389" s="891"/>
    </row>
    <row r="390" spans="1:5" ht="16.5">
      <c r="A390" s="975" t="s">
        <v>1737</v>
      </c>
      <c r="B390" s="938" t="s">
        <v>1738</v>
      </c>
      <c r="C390" s="889" t="s">
        <v>1187</v>
      </c>
      <c r="D390" s="895"/>
      <c r="E390" s="891"/>
    </row>
    <row r="391" spans="1:5" ht="16.5">
      <c r="A391" s="976" t="s">
        <v>1739</v>
      </c>
      <c r="B391" s="977" t="s">
        <v>1740</v>
      </c>
      <c r="C391" s="889" t="s">
        <v>1187</v>
      </c>
      <c r="D391" s="895"/>
      <c r="E391" s="891"/>
    </row>
    <row r="392" spans="1:5" ht="18">
      <c r="A392" s="955" t="s">
        <v>1187</v>
      </c>
      <c r="B392" s="974" t="s">
        <v>125</v>
      </c>
      <c r="C392" s="889" t="s">
        <v>1187</v>
      </c>
      <c r="D392" s="894"/>
      <c r="E392" s="891"/>
    </row>
    <row r="393" spans="1:5" ht="18">
      <c r="A393" s="970" t="s">
        <v>126</v>
      </c>
      <c r="B393" s="971" t="s">
        <v>127</v>
      </c>
      <c r="C393" s="889" t="s">
        <v>1187</v>
      </c>
      <c r="D393" s="890"/>
      <c r="E393" s="891"/>
    </row>
    <row r="394" spans="1:5" ht="18.75" thickBot="1">
      <c r="A394" s="978" t="s">
        <v>1885</v>
      </c>
      <c r="B394" s="979" t="s">
        <v>1886</v>
      </c>
      <c r="C394" s="889" t="s">
        <v>1187</v>
      </c>
      <c r="D394" s="896"/>
      <c r="E394" s="891"/>
    </row>
    <row r="395" spans="1:5" ht="16.5">
      <c r="A395" s="980" t="s">
        <v>1887</v>
      </c>
      <c r="B395" s="981" t="s">
        <v>598</v>
      </c>
      <c r="C395" s="889" t="s">
        <v>1187</v>
      </c>
      <c r="D395" s="895"/>
      <c r="E395" s="891"/>
    </row>
    <row r="396" spans="1:5" ht="16.5">
      <c r="A396" s="975" t="s">
        <v>599</v>
      </c>
      <c r="B396" s="938" t="s">
        <v>600</v>
      </c>
      <c r="C396" s="889" t="s">
        <v>1187</v>
      </c>
      <c r="D396" s="897"/>
      <c r="E396" s="891"/>
    </row>
    <row r="397" spans="1:5" ht="18.75" thickBot="1">
      <c r="A397" s="982" t="s">
        <v>601</v>
      </c>
      <c r="B397" s="983" t="s">
        <v>602</v>
      </c>
      <c r="C397" s="889" t="s">
        <v>1187</v>
      </c>
      <c r="D397" s="896"/>
      <c r="E397" s="891"/>
    </row>
    <row r="398" spans="1:5" ht="16.5">
      <c r="A398" s="984" t="s">
        <v>603</v>
      </c>
      <c r="B398" s="985" t="s">
        <v>604</v>
      </c>
      <c r="C398" s="889" t="s">
        <v>1187</v>
      </c>
      <c r="D398" s="897"/>
      <c r="E398" s="891"/>
    </row>
    <row r="399" spans="1:5" ht="16.5">
      <c r="A399" s="986" t="s">
        <v>1215</v>
      </c>
      <c r="B399" s="938" t="s">
        <v>1216</v>
      </c>
      <c r="C399" s="889" t="s">
        <v>1187</v>
      </c>
      <c r="D399" s="899"/>
      <c r="E399" s="891"/>
    </row>
    <row r="400" spans="1:5" ht="16.5">
      <c r="A400" s="975" t="s">
        <v>1217</v>
      </c>
      <c r="B400" s="942" t="s">
        <v>1218</v>
      </c>
      <c r="C400" s="889" t="s">
        <v>1187</v>
      </c>
      <c r="D400" s="897"/>
      <c r="E400" s="891"/>
    </row>
    <row r="401" spans="1:5" ht="17.25" thickBot="1">
      <c r="A401" s="987" t="s">
        <v>1219</v>
      </c>
      <c r="B401" s="988" t="s">
        <v>1220</v>
      </c>
      <c r="C401" s="889" t="s">
        <v>1187</v>
      </c>
      <c r="D401" s="897"/>
      <c r="E401" s="891"/>
    </row>
    <row r="402" spans="1:5" ht="18">
      <c r="A402" s="989" t="s">
        <v>1221</v>
      </c>
      <c r="B402" s="990" t="s">
        <v>1222</v>
      </c>
      <c r="C402" s="889" t="s">
        <v>1187</v>
      </c>
      <c r="D402" s="900"/>
      <c r="E402" s="891"/>
    </row>
    <row r="403" spans="1:5" ht="18">
      <c r="A403" s="991" t="s">
        <v>1223</v>
      </c>
      <c r="B403" s="992" t="s">
        <v>1224</v>
      </c>
      <c r="C403" s="889" t="s">
        <v>1187</v>
      </c>
      <c r="D403" s="900"/>
      <c r="E403" s="891"/>
    </row>
    <row r="404" spans="1:5" ht="18">
      <c r="A404" s="991" t="s">
        <v>1225</v>
      </c>
      <c r="B404" s="993" t="s">
        <v>1226</v>
      </c>
      <c r="C404" s="889" t="s">
        <v>1187</v>
      </c>
      <c r="D404" s="900"/>
      <c r="E404" s="891"/>
    </row>
    <row r="405" spans="1:5" ht="18">
      <c r="A405" s="991" t="s">
        <v>1227</v>
      </c>
      <c r="B405" s="992" t="s">
        <v>1228</v>
      </c>
      <c r="C405" s="889" t="s">
        <v>1187</v>
      </c>
      <c r="D405" s="900"/>
      <c r="E405" s="891"/>
    </row>
    <row r="406" spans="1:5" ht="18">
      <c r="A406" s="991" t="s">
        <v>1229</v>
      </c>
      <c r="B406" s="992" t="s">
        <v>1230</v>
      </c>
      <c r="C406" s="889" t="s">
        <v>1187</v>
      </c>
      <c r="D406" s="900"/>
      <c r="E406" s="891"/>
    </row>
    <row r="407" spans="1:5" ht="18">
      <c r="A407" s="991" t="s">
        <v>1231</v>
      </c>
      <c r="B407" s="994" t="s">
        <v>1232</v>
      </c>
      <c r="C407" s="889" t="s">
        <v>1187</v>
      </c>
      <c r="D407" s="900"/>
      <c r="E407" s="891"/>
    </row>
    <row r="408" spans="1:5" ht="18">
      <c r="A408" s="991" t="s">
        <v>1233</v>
      </c>
      <c r="B408" s="994" t="s">
        <v>1234</v>
      </c>
      <c r="C408" s="889" t="s">
        <v>1187</v>
      </c>
      <c r="D408" s="900"/>
      <c r="E408" s="891"/>
    </row>
    <row r="409" spans="1:5" ht="18">
      <c r="A409" s="991" t="s">
        <v>1235</v>
      </c>
      <c r="B409" s="994" t="s">
        <v>1236</v>
      </c>
      <c r="C409" s="889" t="s">
        <v>1187</v>
      </c>
      <c r="D409" s="901"/>
      <c r="E409" s="891"/>
    </row>
    <row r="410" spans="1:5" ht="18">
      <c r="A410" s="991" t="s">
        <v>1237</v>
      </c>
      <c r="B410" s="994" t="s">
        <v>1238</v>
      </c>
      <c r="C410" s="889" t="s">
        <v>1187</v>
      </c>
      <c r="D410" s="901"/>
      <c r="E410" s="891"/>
    </row>
    <row r="411" spans="1:5" ht="18">
      <c r="A411" s="991" t="s">
        <v>1239</v>
      </c>
      <c r="B411" s="994" t="s">
        <v>1903</v>
      </c>
      <c r="C411" s="889" t="s">
        <v>1187</v>
      </c>
      <c r="D411" s="901"/>
      <c r="E411" s="891"/>
    </row>
    <row r="412" spans="1:5" ht="18">
      <c r="A412" s="991" t="s">
        <v>1904</v>
      </c>
      <c r="B412" s="992" t="s">
        <v>1905</v>
      </c>
      <c r="C412" s="889" t="s">
        <v>1187</v>
      </c>
      <c r="D412" s="901"/>
      <c r="E412" s="891"/>
    </row>
    <row r="413" spans="1:5" ht="18">
      <c r="A413" s="991" t="s">
        <v>1906</v>
      </c>
      <c r="B413" s="992" t="s">
        <v>1907</v>
      </c>
      <c r="C413" s="889" t="s">
        <v>1187</v>
      </c>
      <c r="D413" s="901"/>
      <c r="E413" s="891"/>
    </row>
    <row r="414" spans="1:5" ht="18">
      <c r="A414" s="991" t="s">
        <v>1908</v>
      </c>
      <c r="B414" s="992" t="s">
        <v>1909</v>
      </c>
      <c r="C414" s="889" t="s">
        <v>1187</v>
      </c>
      <c r="D414" s="901"/>
      <c r="E414" s="891"/>
    </row>
    <row r="415" spans="1:5" ht="18.75" thickBot="1">
      <c r="A415" s="995" t="s">
        <v>1910</v>
      </c>
      <c r="B415" s="996" t="s">
        <v>1911</v>
      </c>
      <c r="C415" s="889" t="s">
        <v>1187</v>
      </c>
      <c r="D415" s="901"/>
      <c r="E415" s="891"/>
    </row>
    <row r="416" spans="1:5" ht="18">
      <c r="A416" s="989" t="s">
        <v>1912</v>
      </c>
      <c r="B416" s="990" t="s">
        <v>1913</v>
      </c>
      <c r="C416" s="889" t="s">
        <v>1187</v>
      </c>
      <c r="D416" s="900"/>
      <c r="E416" s="891"/>
    </row>
    <row r="417" spans="1:5" ht="18">
      <c r="A417" s="991" t="s">
        <v>1914</v>
      </c>
      <c r="B417" s="993" t="s">
        <v>1915</v>
      </c>
      <c r="C417" s="889" t="s">
        <v>1187</v>
      </c>
      <c r="D417" s="901"/>
      <c r="E417" s="891"/>
    </row>
    <row r="418" spans="1:5" ht="18">
      <c r="A418" s="991" t="s">
        <v>1916</v>
      </c>
      <c r="B418" s="992" t="s">
        <v>1917</v>
      </c>
      <c r="C418" s="889" t="s">
        <v>1187</v>
      </c>
      <c r="D418" s="901"/>
      <c r="E418" s="891"/>
    </row>
    <row r="419" spans="1:5" ht="18">
      <c r="A419" s="991" t="s">
        <v>1918</v>
      </c>
      <c r="B419" s="992" t="s">
        <v>1919</v>
      </c>
      <c r="C419" s="889" t="s">
        <v>1187</v>
      </c>
      <c r="D419" s="901"/>
      <c r="E419" s="891"/>
    </row>
    <row r="420" spans="1:5" ht="18">
      <c r="A420" s="991" t="s">
        <v>1920</v>
      </c>
      <c r="B420" s="992" t="s">
        <v>1921</v>
      </c>
      <c r="C420" s="889" t="s">
        <v>1187</v>
      </c>
      <c r="D420" s="901"/>
      <c r="E420" s="891"/>
    </row>
    <row r="421" spans="1:5" ht="18">
      <c r="A421" s="991" t="s">
        <v>1922</v>
      </c>
      <c r="B421" s="992" t="s">
        <v>1923</v>
      </c>
      <c r="C421" s="889" t="s">
        <v>1187</v>
      </c>
      <c r="D421" s="901"/>
      <c r="E421" s="891"/>
    </row>
    <row r="422" spans="1:5" ht="18">
      <c r="A422" s="991" t="s">
        <v>1924</v>
      </c>
      <c r="B422" s="992" t="s">
        <v>1925</v>
      </c>
      <c r="C422" s="889" t="s">
        <v>1187</v>
      </c>
      <c r="D422" s="901"/>
      <c r="E422" s="891"/>
    </row>
    <row r="423" spans="1:5" ht="18">
      <c r="A423" s="991" t="s">
        <v>1926</v>
      </c>
      <c r="B423" s="992" t="s">
        <v>1927</v>
      </c>
      <c r="C423" s="889" t="s">
        <v>1187</v>
      </c>
      <c r="D423" s="901"/>
      <c r="E423" s="891"/>
    </row>
    <row r="424" spans="1:5" ht="18">
      <c r="A424" s="991" t="s">
        <v>1928</v>
      </c>
      <c r="B424" s="992" t="s">
        <v>1929</v>
      </c>
      <c r="C424" s="889" t="s">
        <v>1187</v>
      </c>
      <c r="D424" s="901"/>
      <c r="E424" s="891"/>
    </row>
    <row r="425" spans="1:5" ht="18">
      <c r="A425" s="991" t="s">
        <v>1930</v>
      </c>
      <c r="B425" s="992" t="s">
        <v>1931</v>
      </c>
      <c r="C425" s="889" t="s">
        <v>1187</v>
      </c>
      <c r="D425" s="901"/>
      <c r="E425" s="891"/>
    </row>
    <row r="426" spans="1:5" ht="18">
      <c r="A426" s="991" t="s">
        <v>1932</v>
      </c>
      <c r="B426" s="992" t="s">
        <v>1933</v>
      </c>
      <c r="C426" s="889" t="s">
        <v>1187</v>
      </c>
      <c r="D426" s="901"/>
      <c r="E426" s="891"/>
    </row>
    <row r="427" spans="1:5" ht="18">
      <c r="A427" s="991" t="s">
        <v>1934</v>
      </c>
      <c r="B427" s="992" t="s">
        <v>1935</v>
      </c>
      <c r="C427" s="889" t="s">
        <v>1187</v>
      </c>
      <c r="D427" s="901"/>
      <c r="E427" s="891"/>
    </row>
    <row r="428" spans="1:5" ht="18.75" thickBot="1">
      <c r="A428" s="995" t="s">
        <v>1936</v>
      </c>
      <c r="B428" s="996" t="s">
        <v>1937</v>
      </c>
      <c r="C428" s="889" t="s">
        <v>1187</v>
      </c>
      <c r="D428" s="901"/>
      <c r="E428" s="891"/>
    </row>
    <row r="429" spans="1:5" ht="18">
      <c r="A429" s="989" t="s">
        <v>1938</v>
      </c>
      <c r="B429" s="990" t="s">
        <v>1939</v>
      </c>
      <c r="C429" s="889" t="s">
        <v>1187</v>
      </c>
      <c r="D429" s="901"/>
      <c r="E429" s="891"/>
    </row>
    <row r="430" spans="1:5" ht="18">
      <c r="A430" s="991" t="s">
        <v>1940</v>
      </c>
      <c r="B430" s="992" t="s">
        <v>1941</v>
      </c>
      <c r="C430" s="889" t="s">
        <v>1187</v>
      </c>
      <c r="D430" s="901"/>
      <c r="E430" s="891"/>
    </row>
    <row r="431" spans="1:5" ht="18">
      <c r="A431" s="991" t="s">
        <v>1942</v>
      </c>
      <c r="B431" s="992" t="s">
        <v>1943</v>
      </c>
      <c r="C431" s="889" t="s">
        <v>1187</v>
      </c>
      <c r="D431" s="901"/>
      <c r="E431" s="891"/>
    </row>
    <row r="432" spans="1:5" ht="18">
      <c r="A432" s="991" t="s">
        <v>1944</v>
      </c>
      <c r="B432" s="992" t="s">
        <v>1945</v>
      </c>
      <c r="C432" s="889" t="s">
        <v>1187</v>
      </c>
      <c r="D432" s="901"/>
      <c r="E432" s="891"/>
    </row>
    <row r="433" spans="1:5" ht="18">
      <c r="A433" s="991" t="s">
        <v>1946</v>
      </c>
      <c r="B433" s="993" t="s">
        <v>1947</v>
      </c>
      <c r="C433" s="889" t="s">
        <v>1187</v>
      </c>
      <c r="D433" s="901"/>
      <c r="E433" s="891"/>
    </row>
    <row r="434" spans="1:5" ht="18">
      <c r="A434" s="991" t="s">
        <v>1948</v>
      </c>
      <c r="B434" s="992" t="s">
        <v>1949</v>
      </c>
      <c r="C434" s="889" t="s">
        <v>1187</v>
      </c>
      <c r="D434" s="901"/>
      <c r="E434" s="891"/>
    </row>
    <row r="435" spans="1:5" ht="18">
      <c r="A435" s="991" t="s">
        <v>1950</v>
      </c>
      <c r="B435" s="992" t="s">
        <v>1951</v>
      </c>
      <c r="C435" s="889" t="s">
        <v>1187</v>
      </c>
      <c r="D435" s="901"/>
      <c r="E435" s="891"/>
    </row>
    <row r="436" spans="1:5" ht="18">
      <c r="A436" s="991" t="s">
        <v>1952</v>
      </c>
      <c r="B436" s="992" t="s">
        <v>870</v>
      </c>
      <c r="C436" s="889" t="s">
        <v>1187</v>
      </c>
      <c r="D436" s="901"/>
      <c r="E436" s="891"/>
    </row>
    <row r="437" spans="1:5" ht="18">
      <c r="A437" s="991" t="s">
        <v>871</v>
      </c>
      <c r="B437" s="992" t="s">
        <v>872</v>
      </c>
      <c r="C437" s="889" t="s">
        <v>1187</v>
      </c>
      <c r="D437" s="901"/>
      <c r="E437" s="891"/>
    </row>
    <row r="438" spans="1:5" ht="18">
      <c r="A438" s="991" t="s">
        <v>873</v>
      </c>
      <c r="B438" s="992" t="s">
        <v>874</v>
      </c>
      <c r="C438" s="889" t="s">
        <v>1187</v>
      </c>
      <c r="D438" s="901"/>
      <c r="E438" s="891"/>
    </row>
    <row r="439" spans="1:5" ht="18">
      <c r="A439" s="991" t="s">
        <v>875</v>
      </c>
      <c r="B439" s="992" t="s">
        <v>876</v>
      </c>
      <c r="C439" s="889" t="s">
        <v>1187</v>
      </c>
      <c r="D439" s="901"/>
      <c r="E439" s="891"/>
    </row>
    <row r="440" spans="1:5" ht="18.75" thickBot="1">
      <c r="A440" s="995" t="s">
        <v>877</v>
      </c>
      <c r="B440" s="996" t="s">
        <v>878</v>
      </c>
      <c r="C440" s="889" t="s">
        <v>1187</v>
      </c>
      <c r="D440" s="901"/>
      <c r="E440" s="891"/>
    </row>
    <row r="441" spans="1:5" ht="18">
      <c r="A441" s="989" t="s">
        <v>879</v>
      </c>
      <c r="B441" s="997" t="s">
        <v>880</v>
      </c>
      <c r="C441" s="889" t="s">
        <v>1187</v>
      </c>
      <c r="D441" s="901"/>
      <c r="E441" s="891"/>
    </row>
    <row r="442" spans="1:5" ht="18">
      <c r="A442" s="991" t="s">
        <v>881</v>
      </c>
      <c r="B442" s="992" t="s">
        <v>882</v>
      </c>
      <c r="C442" s="889" t="s">
        <v>1187</v>
      </c>
      <c r="D442" s="901"/>
      <c r="E442" s="891"/>
    </row>
    <row r="443" spans="1:5" ht="18">
      <c r="A443" s="991" t="s">
        <v>883</v>
      </c>
      <c r="B443" s="992" t="s">
        <v>884</v>
      </c>
      <c r="C443" s="889" t="s">
        <v>1187</v>
      </c>
      <c r="D443" s="901"/>
      <c r="E443" s="891"/>
    </row>
    <row r="444" spans="1:5" ht="18">
      <c r="A444" s="991" t="s">
        <v>885</v>
      </c>
      <c r="B444" s="992" t="s">
        <v>886</v>
      </c>
      <c r="C444" s="889" t="s">
        <v>1187</v>
      </c>
      <c r="D444" s="901"/>
      <c r="E444" s="891"/>
    </row>
    <row r="445" spans="1:5" ht="18">
      <c r="A445" s="991" t="s">
        <v>887</v>
      </c>
      <c r="B445" s="992" t="s">
        <v>888</v>
      </c>
      <c r="C445" s="889" t="s">
        <v>1187</v>
      </c>
      <c r="D445" s="901"/>
      <c r="E445" s="891"/>
    </row>
    <row r="446" spans="1:5" ht="18">
      <c r="A446" s="991" t="s">
        <v>889</v>
      </c>
      <c r="B446" s="992" t="s">
        <v>890</v>
      </c>
      <c r="C446" s="889" t="s">
        <v>1187</v>
      </c>
      <c r="D446" s="901"/>
      <c r="E446" s="891"/>
    </row>
    <row r="447" spans="1:5" ht="18">
      <c r="A447" s="991" t="s">
        <v>891</v>
      </c>
      <c r="B447" s="992" t="s">
        <v>892</v>
      </c>
      <c r="C447" s="889" t="s">
        <v>1187</v>
      </c>
      <c r="D447" s="901"/>
      <c r="E447" s="891"/>
    </row>
    <row r="448" spans="1:5" ht="18">
      <c r="A448" s="991" t="s">
        <v>893</v>
      </c>
      <c r="B448" s="992" t="s">
        <v>894</v>
      </c>
      <c r="C448" s="889" t="s">
        <v>1187</v>
      </c>
      <c r="D448" s="901"/>
      <c r="E448" s="891"/>
    </row>
    <row r="449" spans="1:5" ht="18">
      <c r="A449" s="991" t="s">
        <v>895</v>
      </c>
      <c r="B449" s="992" t="s">
        <v>896</v>
      </c>
      <c r="C449" s="889" t="s">
        <v>1187</v>
      </c>
      <c r="D449" s="901"/>
      <c r="E449" s="891"/>
    </row>
    <row r="450" spans="1:5" ht="18.75" thickBot="1">
      <c r="A450" s="995" t="s">
        <v>897</v>
      </c>
      <c r="B450" s="996" t="s">
        <v>898</v>
      </c>
      <c r="C450" s="889" t="s">
        <v>1187</v>
      </c>
      <c r="D450" s="901"/>
      <c r="E450" s="891"/>
    </row>
    <row r="451" spans="1:5" ht="18">
      <c r="A451" s="989" t="s">
        <v>899</v>
      </c>
      <c r="B451" s="990" t="s">
        <v>900</v>
      </c>
      <c r="C451" s="889" t="s">
        <v>1187</v>
      </c>
      <c r="D451" s="901"/>
      <c r="E451" s="891"/>
    </row>
    <row r="452" spans="1:5" ht="18">
      <c r="A452" s="991" t="s">
        <v>901</v>
      </c>
      <c r="B452" s="992" t="s">
        <v>902</v>
      </c>
      <c r="C452" s="889" t="s">
        <v>1187</v>
      </c>
      <c r="D452" s="901"/>
      <c r="E452" s="891"/>
    </row>
    <row r="453" spans="1:5" ht="18">
      <c r="A453" s="991" t="s">
        <v>903</v>
      </c>
      <c r="B453" s="992" t="s">
        <v>904</v>
      </c>
      <c r="C453" s="889" t="s">
        <v>1187</v>
      </c>
      <c r="D453" s="901"/>
      <c r="E453" s="891"/>
    </row>
    <row r="454" spans="1:5" ht="18">
      <c r="A454" s="991" t="s">
        <v>905</v>
      </c>
      <c r="B454" s="993" t="s">
        <v>906</v>
      </c>
      <c r="C454" s="889" t="s">
        <v>1187</v>
      </c>
      <c r="D454" s="901"/>
      <c r="E454" s="891"/>
    </row>
    <row r="455" spans="1:5" ht="18">
      <c r="A455" s="991" t="s">
        <v>907</v>
      </c>
      <c r="B455" s="992" t="s">
        <v>908</v>
      </c>
      <c r="C455" s="889" t="s">
        <v>1187</v>
      </c>
      <c r="D455" s="901"/>
      <c r="E455" s="891"/>
    </row>
    <row r="456" spans="1:5" ht="18">
      <c r="A456" s="991" t="s">
        <v>909</v>
      </c>
      <c r="B456" s="992" t="s">
        <v>910</v>
      </c>
      <c r="C456" s="889" t="s">
        <v>1187</v>
      </c>
      <c r="D456" s="901"/>
      <c r="E456" s="891"/>
    </row>
    <row r="457" spans="1:5" ht="18">
      <c r="A457" s="991" t="s">
        <v>911</v>
      </c>
      <c r="B457" s="992" t="s">
        <v>912</v>
      </c>
      <c r="C457" s="889" t="s">
        <v>1187</v>
      </c>
      <c r="D457" s="901"/>
      <c r="E457" s="891"/>
    </row>
    <row r="458" spans="1:5" ht="18">
      <c r="A458" s="991" t="s">
        <v>913</v>
      </c>
      <c r="B458" s="992" t="s">
        <v>914</v>
      </c>
      <c r="C458" s="889" t="s">
        <v>1187</v>
      </c>
      <c r="D458" s="901"/>
      <c r="E458" s="891"/>
    </row>
    <row r="459" spans="1:5" ht="18">
      <c r="A459" s="991" t="s">
        <v>915</v>
      </c>
      <c r="B459" s="992" t="s">
        <v>916</v>
      </c>
      <c r="C459" s="889" t="s">
        <v>1187</v>
      </c>
      <c r="D459" s="901"/>
      <c r="E459" s="891"/>
    </row>
    <row r="460" spans="1:5" ht="18">
      <c r="A460" s="991" t="s">
        <v>917</v>
      </c>
      <c r="B460" s="992" t="s">
        <v>918</v>
      </c>
      <c r="C460" s="889" t="s">
        <v>1187</v>
      </c>
      <c r="D460" s="901"/>
      <c r="E460" s="891"/>
    </row>
    <row r="461" spans="1:5" ht="18.75" thickBot="1">
      <c r="A461" s="995" t="s">
        <v>919</v>
      </c>
      <c r="B461" s="996" t="s">
        <v>920</v>
      </c>
      <c r="C461" s="889" t="s">
        <v>1187</v>
      </c>
      <c r="D461" s="901"/>
      <c r="E461" s="891"/>
    </row>
    <row r="462" spans="1:5" ht="18">
      <c r="A462" s="989" t="s">
        <v>921</v>
      </c>
      <c r="B462" s="990" t="s">
        <v>922</v>
      </c>
      <c r="C462" s="889" t="s">
        <v>1187</v>
      </c>
      <c r="D462" s="901"/>
      <c r="E462" s="891"/>
    </row>
    <row r="463" spans="1:5" ht="18">
      <c r="A463" s="991" t="s">
        <v>923</v>
      </c>
      <c r="B463" s="992" t="s">
        <v>924</v>
      </c>
      <c r="C463" s="889" t="s">
        <v>1187</v>
      </c>
      <c r="D463" s="901"/>
      <c r="E463" s="891"/>
    </row>
    <row r="464" spans="1:5" ht="18">
      <c r="A464" s="991" t="s">
        <v>925</v>
      </c>
      <c r="B464" s="993" t="s">
        <v>926</v>
      </c>
      <c r="C464" s="889" t="s">
        <v>1187</v>
      </c>
      <c r="D464" s="901"/>
      <c r="E464" s="891"/>
    </row>
    <row r="465" spans="1:5" ht="18">
      <c r="A465" s="991" t="s">
        <v>927</v>
      </c>
      <c r="B465" s="992" t="s">
        <v>928</v>
      </c>
      <c r="C465" s="889" t="s">
        <v>1187</v>
      </c>
      <c r="D465" s="901"/>
      <c r="E465" s="891"/>
    </row>
    <row r="466" spans="1:5" ht="18">
      <c r="A466" s="991" t="s">
        <v>929</v>
      </c>
      <c r="B466" s="992" t="s">
        <v>930</v>
      </c>
      <c r="C466" s="889" t="s">
        <v>1187</v>
      </c>
      <c r="D466" s="901"/>
      <c r="E466" s="891"/>
    </row>
    <row r="467" spans="1:5" ht="18">
      <c r="A467" s="991" t="s">
        <v>931</v>
      </c>
      <c r="B467" s="992" t="s">
        <v>932</v>
      </c>
      <c r="C467" s="889" t="s">
        <v>1187</v>
      </c>
      <c r="D467" s="901"/>
      <c r="E467" s="891"/>
    </row>
    <row r="468" spans="1:5" ht="18">
      <c r="A468" s="991" t="s">
        <v>933</v>
      </c>
      <c r="B468" s="992" t="s">
        <v>934</v>
      </c>
      <c r="C468" s="889" t="s">
        <v>1187</v>
      </c>
      <c r="D468" s="901"/>
      <c r="E468" s="891"/>
    </row>
    <row r="469" spans="1:5" ht="18">
      <c r="A469" s="991" t="s">
        <v>935</v>
      </c>
      <c r="B469" s="992" t="s">
        <v>936</v>
      </c>
      <c r="C469" s="889" t="s">
        <v>1187</v>
      </c>
      <c r="D469" s="901"/>
      <c r="E469" s="891"/>
    </row>
    <row r="470" spans="1:5" ht="18">
      <c r="A470" s="991" t="s">
        <v>937</v>
      </c>
      <c r="B470" s="992" t="s">
        <v>938</v>
      </c>
      <c r="C470" s="889" t="s">
        <v>1187</v>
      </c>
      <c r="D470" s="901"/>
      <c r="E470" s="891"/>
    </row>
    <row r="471" spans="1:5" ht="18.75" thickBot="1">
      <c r="A471" s="995" t="s">
        <v>939</v>
      </c>
      <c r="B471" s="996" t="s">
        <v>940</v>
      </c>
      <c r="C471" s="889" t="s">
        <v>1187</v>
      </c>
      <c r="D471" s="901"/>
      <c r="E471" s="891"/>
    </row>
    <row r="472" spans="1:5" ht="18">
      <c r="A472" s="989" t="s">
        <v>941</v>
      </c>
      <c r="B472" s="997" t="s">
        <v>942</v>
      </c>
      <c r="C472" s="889" t="s">
        <v>1187</v>
      </c>
      <c r="D472" s="901"/>
      <c r="E472" s="891"/>
    </row>
    <row r="473" spans="1:5" ht="18">
      <c r="A473" s="991" t="s">
        <v>943</v>
      </c>
      <c r="B473" s="992" t="s">
        <v>944</v>
      </c>
      <c r="C473" s="889" t="s">
        <v>1187</v>
      </c>
      <c r="D473" s="901"/>
      <c r="E473" s="891"/>
    </row>
    <row r="474" spans="1:5" ht="18">
      <c r="A474" s="991" t="s">
        <v>945</v>
      </c>
      <c r="B474" s="992" t="s">
        <v>946</v>
      </c>
      <c r="C474" s="889" t="s">
        <v>1187</v>
      </c>
      <c r="D474" s="901"/>
      <c r="E474" s="891"/>
    </row>
    <row r="475" spans="1:5" ht="18.75" thickBot="1">
      <c r="A475" s="995" t="s">
        <v>947</v>
      </c>
      <c r="B475" s="996" t="s">
        <v>948</v>
      </c>
      <c r="C475" s="889" t="s">
        <v>1187</v>
      </c>
      <c r="D475" s="901"/>
      <c r="E475" s="891"/>
    </row>
    <row r="476" spans="1:5" ht="18">
      <c r="A476" s="989" t="s">
        <v>949</v>
      </c>
      <c r="B476" s="990" t="s">
        <v>950</v>
      </c>
      <c r="C476" s="889" t="s">
        <v>1187</v>
      </c>
      <c r="D476" s="901"/>
      <c r="E476" s="891"/>
    </row>
    <row r="477" spans="1:5" ht="18">
      <c r="A477" s="991" t="s">
        <v>951</v>
      </c>
      <c r="B477" s="992" t="s">
        <v>952</v>
      </c>
      <c r="C477" s="889" t="s">
        <v>1187</v>
      </c>
      <c r="D477" s="901"/>
      <c r="E477" s="891"/>
    </row>
    <row r="478" spans="1:5" ht="18">
      <c r="A478" s="991" t="s">
        <v>953</v>
      </c>
      <c r="B478" s="993" t="s">
        <v>954</v>
      </c>
      <c r="C478" s="889" t="s">
        <v>1187</v>
      </c>
      <c r="D478" s="901"/>
      <c r="E478" s="891"/>
    </row>
    <row r="479" spans="1:5" ht="18">
      <c r="A479" s="991" t="s">
        <v>955</v>
      </c>
      <c r="B479" s="992" t="s">
        <v>956</v>
      </c>
      <c r="C479" s="889" t="s">
        <v>1187</v>
      </c>
      <c r="D479" s="901"/>
      <c r="E479" s="891"/>
    </row>
    <row r="480" spans="1:5" ht="18">
      <c r="A480" s="991" t="s">
        <v>957</v>
      </c>
      <c r="B480" s="992" t="s">
        <v>958</v>
      </c>
      <c r="C480" s="889" t="s">
        <v>1187</v>
      </c>
      <c r="D480" s="901"/>
      <c r="E480" s="891"/>
    </row>
    <row r="481" spans="1:5" ht="18">
      <c r="A481" s="991" t="s">
        <v>959</v>
      </c>
      <c r="B481" s="992" t="s">
        <v>960</v>
      </c>
      <c r="C481" s="889" t="s">
        <v>1187</v>
      </c>
      <c r="D481" s="901"/>
      <c r="E481" s="891"/>
    </row>
    <row r="482" spans="1:5" ht="18">
      <c r="A482" s="991" t="s">
        <v>961</v>
      </c>
      <c r="B482" s="992" t="s">
        <v>962</v>
      </c>
      <c r="C482" s="889" t="s">
        <v>1187</v>
      </c>
      <c r="D482" s="901"/>
      <c r="E482" s="891"/>
    </row>
    <row r="483" spans="1:5" ht="18.75" thickBot="1">
      <c r="A483" s="995" t="s">
        <v>963</v>
      </c>
      <c r="B483" s="996" t="s">
        <v>964</v>
      </c>
      <c r="C483" s="889" t="s">
        <v>1187</v>
      </c>
      <c r="D483" s="901"/>
      <c r="E483" s="891"/>
    </row>
    <row r="484" spans="1:5" ht="18">
      <c r="A484" s="989" t="s">
        <v>965</v>
      </c>
      <c r="B484" s="990" t="s">
        <v>966</v>
      </c>
      <c r="C484" s="889" t="s">
        <v>1187</v>
      </c>
      <c r="D484" s="901"/>
      <c r="E484" s="891"/>
    </row>
    <row r="485" spans="1:5" ht="18">
      <c r="A485" s="991" t="s">
        <v>967</v>
      </c>
      <c r="B485" s="992" t="s">
        <v>968</v>
      </c>
      <c r="C485" s="889" t="s">
        <v>1187</v>
      </c>
      <c r="D485" s="901"/>
      <c r="E485" s="891"/>
    </row>
    <row r="486" spans="1:5" ht="18">
      <c r="A486" s="991" t="s">
        <v>969</v>
      </c>
      <c r="B486" s="992" t="s">
        <v>970</v>
      </c>
      <c r="C486" s="889" t="s">
        <v>1187</v>
      </c>
      <c r="D486" s="901"/>
      <c r="E486" s="891"/>
    </row>
    <row r="487" spans="1:5" ht="18">
      <c r="A487" s="991" t="s">
        <v>971</v>
      </c>
      <c r="B487" s="992" t="s">
        <v>242</v>
      </c>
      <c r="C487" s="889" t="s">
        <v>1187</v>
      </c>
      <c r="D487" s="901"/>
      <c r="E487" s="891"/>
    </row>
    <row r="488" spans="1:5" ht="18">
      <c r="A488" s="991" t="s">
        <v>243</v>
      </c>
      <c r="B488" s="993" t="s">
        <v>244</v>
      </c>
      <c r="C488" s="889" t="s">
        <v>1187</v>
      </c>
      <c r="D488" s="901"/>
      <c r="E488" s="891"/>
    </row>
    <row r="489" spans="1:5" ht="18">
      <c r="A489" s="991" t="s">
        <v>245</v>
      </c>
      <c r="B489" s="992" t="s">
        <v>246</v>
      </c>
      <c r="C489" s="889" t="s">
        <v>1187</v>
      </c>
      <c r="D489" s="901"/>
      <c r="E489" s="891"/>
    </row>
    <row r="490" spans="1:5" ht="18.75" thickBot="1">
      <c r="A490" s="995" t="s">
        <v>144</v>
      </c>
      <c r="B490" s="996" t="s">
        <v>145</v>
      </c>
      <c r="C490" s="889" t="s">
        <v>1187</v>
      </c>
      <c r="D490" s="901"/>
      <c r="E490" s="891"/>
    </row>
    <row r="491" spans="1:5" ht="18">
      <c r="A491" s="989" t="s">
        <v>146</v>
      </c>
      <c r="B491" s="990" t="s">
        <v>147</v>
      </c>
      <c r="C491" s="889" t="s">
        <v>1187</v>
      </c>
      <c r="D491" s="901"/>
      <c r="E491" s="891"/>
    </row>
    <row r="492" spans="1:5" ht="18">
      <c r="A492" s="991" t="s">
        <v>148</v>
      </c>
      <c r="B492" s="992" t="s">
        <v>149</v>
      </c>
      <c r="C492" s="889" t="s">
        <v>1187</v>
      </c>
      <c r="D492" s="901"/>
      <c r="E492" s="891"/>
    </row>
    <row r="493" spans="1:5" ht="18">
      <c r="A493" s="991" t="s">
        <v>150</v>
      </c>
      <c r="B493" s="992" t="s">
        <v>1276</v>
      </c>
      <c r="C493" s="889" t="s">
        <v>1187</v>
      </c>
      <c r="D493" s="901"/>
      <c r="E493" s="891"/>
    </row>
    <row r="494" spans="1:5" ht="18">
      <c r="A494" s="991" t="s">
        <v>1277</v>
      </c>
      <c r="B494" s="992" t="s">
        <v>1278</v>
      </c>
      <c r="C494" s="889" t="s">
        <v>1187</v>
      </c>
      <c r="D494" s="901"/>
      <c r="E494" s="891"/>
    </row>
    <row r="495" spans="1:5" ht="18">
      <c r="A495" s="991" t="s">
        <v>1279</v>
      </c>
      <c r="B495" s="993" t="s">
        <v>1280</v>
      </c>
      <c r="C495" s="889" t="s">
        <v>1187</v>
      </c>
      <c r="D495" s="901"/>
      <c r="E495" s="891"/>
    </row>
    <row r="496" spans="1:5" ht="18">
      <c r="A496" s="991" t="s">
        <v>1281</v>
      </c>
      <c r="B496" s="992" t="s">
        <v>1282</v>
      </c>
      <c r="C496" s="889" t="s">
        <v>1187</v>
      </c>
      <c r="D496" s="901"/>
      <c r="E496" s="891"/>
    </row>
    <row r="497" spans="1:5" ht="18">
      <c r="A497" s="991" t="s">
        <v>1283</v>
      </c>
      <c r="B497" s="992" t="s">
        <v>1284</v>
      </c>
      <c r="C497" s="889" t="s">
        <v>1187</v>
      </c>
      <c r="D497" s="901"/>
      <c r="E497" s="891"/>
    </row>
    <row r="498" spans="1:5" ht="18">
      <c r="A498" s="991" t="s">
        <v>1285</v>
      </c>
      <c r="B498" s="992" t="s">
        <v>1286</v>
      </c>
      <c r="C498" s="889" t="s">
        <v>1187</v>
      </c>
      <c r="D498" s="901"/>
      <c r="E498" s="891"/>
    </row>
    <row r="499" spans="1:5" ht="18.75" thickBot="1">
      <c r="A499" s="995" t="s">
        <v>1287</v>
      </c>
      <c r="B499" s="996" t="s">
        <v>1288</v>
      </c>
      <c r="C499" s="889" t="s">
        <v>1187</v>
      </c>
      <c r="D499" s="901"/>
      <c r="E499" s="891"/>
    </row>
    <row r="500" spans="1:5" ht="18">
      <c r="A500" s="989" t="s">
        <v>1289</v>
      </c>
      <c r="B500" s="990" t="s">
        <v>1290</v>
      </c>
      <c r="C500" s="889" t="s">
        <v>1187</v>
      </c>
      <c r="D500" s="901"/>
      <c r="E500" s="891"/>
    </row>
    <row r="501" spans="1:5" ht="18">
      <c r="A501" s="991" t="s">
        <v>1291</v>
      </c>
      <c r="B501" s="992" t="s">
        <v>1292</v>
      </c>
      <c r="C501" s="889" t="s">
        <v>1187</v>
      </c>
      <c r="D501" s="901"/>
      <c r="E501" s="891"/>
    </row>
    <row r="502" spans="1:5" ht="18">
      <c r="A502" s="991" t="s">
        <v>1293</v>
      </c>
      <c r="B502" s="993" t="s">
        <v>1294</v>
      </c>
      <c r="C502" s="889" t="s">
        <v>1187</v>
      </c>
      <c r="D502" s="901"/>
      <c r="E502" s="891"/>
    </row>
    <row r="503" spans="1:5" ht="18">
      <c r="A503" s="991" t="s">
        <v>1295</v>
      </c>
      <c r="B503" s="992" t="s">
        <v>1296</v>
      </c>
      <c r="C503" s="889" t="s">
        <v>1187</v>
      </c>
      <c r="D503" s="901"/>
      <c r="E503" s="891"/>
    </row>
    <row r="504" spans="1:5" ht="18">
      <c r="A504" s="991" t="s">
        <v>1297</v>
      </c>
      <c r="B504" s="992" t="s">
        <v>1298</v>
      </c>
      <c r="C504" s="889" t="s">
        <v>1187</v>
      </c>
      <c r="D504" s="901"/>
      <c r="E504" s="891"/>
    </row>
    <row r="505" spans="1:5" ht="18">
      <c r="A505" s="991" t="s">
        <v>1299</v>
      </c>
      <c r="B505" s="992" t="s">
        <v>1300</v>
      </c>
      <c r="C505" s="889" t="s">
        <v>1187</v>
      </c>
      <c r="D505" s="901"/>
      <c r="E505" s="891"/>
    </row>
    <row r="506" spans="1:5" ht="18">
      <c r="A506" s="991" t="s">
        <v>1301</v>
      </c>
      <c r="B506" s="992" t="s">
        <v>1302</v>
      </c>
      <c r="C506" s="889" t="s">
        <v>1187</v>
      </c>
      <c r="D506" s="901"/>
      <c r="E506" s="891"/>
    </row>
    <row r="507" spans="1:5" ht="18.75" thickBot="1">
      <c r="A507" s="995" t="s">
        <v>1303</v>
      </c>
      <c r="B507" s="996" t="s">
        <v>1304</v>
      </c>
      <c r="C507" s="889" t="s">
        <v>1187</v>
      </c>
      <c r="D507" s="901"/>
      <c r="E507" s="891"/>
    </row>
    <row r="508" spans="1:5" ht="18">
      <c r="A508" s="989" t="s">
        <v>1305</v>
      </c>
      <c r="B508" s="990" t="s">
        <v>1306</v>
      </c>
      <c r="C508" s="889" t="s">
        <v>1187</v>
      </c>
      <c r="D508" s="901"/>
      <c r="E508" s="891"/>
    </row>
    <row r="509" spans="1:5" ht="18">
      <c r="A509" s="991" t="s">
        <v>1307</v>
      </c>
      <c r="B509" s="992" t="s">
        <v>1308</v>
      </c>
      <c r="C509" s="889" t="s">
        <v>1187</v>
      </c>
      <c r="D509" s="901"/>
      <c r="E509" s="891"/>
    </row>
    <row r="510" spans="1:5" ht="18">
      <c r="A510" s="991" t="s">
        <v>1309</v>
      </c>
      <c r="B510" s="992" t="s">
        <v>1310</v>
      </c>
      <c r="C510" s="889" t="s">
        <v>1187</v>
      </c>
      <c r="D510" s="901"/>
      <c r="E510" s="891"/>
    </row>
    <row r="511" spans="1:5" ht="18">
      <c r="A511" s="991" t="s">
        <v>1953</v>
      </c>
      <c r="B511" s="992" t="s">
        <v>1954</v>
      </c>
      <c r="C511" s="889" t="s">
        <v>1187</v>
      </c>
      <c r="D511" s="901"/>
      <c r="E511" s="891"/>
    </row>
    <row r="512" spans="1:5" ht="18">
      <c r="A512" s="991" t="s">
        <v>1955</v>
      </c>
      <c r="B512" s="992" t="s">
        <v>1956</v>
      </c>
      <c r="C512" s="889" t="s">
        <v>1187</v>
      </c>
      <c r="D512" s="901"/>
      <c r="E512" s="891"/>
    </row>
    <row r="513" spans="1:5" ht="18">
      <c r="A513" s="991" t="s">
        <v>1957</v>
      </c>
      <c r="B513" s="992" t="s">
        <v>1958</v>
      </c>
      <c r="C513" s="889" t="s">
        <v>1187</v>
      </c>
      <c r="D513" s="901"/>
      <c r="E513" s="891"/>
    </row>
    <row r="514" spans="1:5" ht="18">
      <c r="A514" s="991" t="s">
        <v>1959</v>
      </c>
      <c r="B514" s="992" t="s">
        <v>1960</v>
      </c>
      <c r="C514" s="889" t="s">
        <v>1187</v>
      </c>
      <c r="D514" s="901"/>
      <c r="E514" s="891"/>
    </row>
    <row r="515" spans="1:5" ht="18">
      <c r="A515" s="991" t="s">
        <v>1961</v>
      </c>
      <c r="B515" s="992" t="s">
        <v>1962</v>
      </c>
      <c r="C515" s="889" t="s">
        <v>1187</v>
      </c>
      <c r="D515" s="901"/>
      <c r="E515" s="891"/>
    </row>
    <row r="516" spans="1:5" ht="18">
      <c r="A516" s="991" t="s">
        <v>1963</v>
      </c>
      <c r="B516" s="993" t="s">
        <v>151</v>
      </c>
      <c r="C516" s="889" t="s">
        <v>1187</v>
      </c>
      <c r="D516" s="901"/>
      <c r="E516" s="891"/>
    </row>
    <row r="517" spans="1:5" ht="18">
      <c r="A517" s="991" t="s">
        <v>152</v>
      </c>
      <c r="B517" s="992" t="s">
        <v>153</v>
      </c>
      <c r="C517" s="889" t="s">
        <v>1187</v>
      </c>
      <c r="D517" s="901"/>
      <c r="E517" s="891"/>
    </row>
    <row r="518" spans="1:5" ht="18.75" thickBot="1">
      <c r="A518" s="995" t="s">
        <v>154</v>
      </c>
      <c r="B518" s="996" t="s">
        <v>155</v>
      </c>
      <c r="C518" s="889" t="s">
        <v>1187</v>
      </c>
      <c r="D518" s="901"/>
      <c r="E518" s="891"/>
    </row>
    <row r="519" spans="1:5" ht="18">
      <c r="A519" s="989" t="s">
        <v>156</v>
      </c>
      <c r="B519" s="990" t="s">
        <v>157</v>
      </c>
      <c r="C519" s="889" t="s">
        <v>1187</v>
      </c>
      <c r="D519" s="901"/>
      <c r="E519" s="891"/>
    </row>
    <row r="520" spans="1:5" ht="18">
      <c r="A520" s="991" t="s">
        <v>158</v>
      </c>
      <c r="B520" s="992" t="s">
        <v>159</v>
      </c>
      <c r="C520" s="889" t="s">
        <v>1187</v>
      </c>
      <c r="D520" s="901"/>
      <c r="E520" s="891"/>
    </row>
    <row r="521" spans="1:5" ht="18">
      <c r="A521" s="991" t="s">
        <v>160</v>
      </c>
      <c r="B521" s="992" t="s">
        <v>161</v>
      </c>
      <c r="C521" s="889" t="s">
        <v>1187</v>
      </c>
      <c r="D521" s="901"/>
      <c r="E521" s="891"/>
    </row>
    <row r="522" spans="1:5" ht="18">
      <c r="A522" s="991" t="s">
        <v>162</v>
      </c>
      <c r="B522" s="992" t="s">
        <v>163</v>
      </c>
      <c r="C522" s="889" t="s">
        <v>1187</v>
      </c>
      <c r="D522" s="901"/>
      <c r="E522" s="891"/>
    </row>
    <row r="523" spans="1:5" ht="18">
      <c r="A523" s="991" t="s">
        <v>164</v>
      </c>
      <c r="B523" s="992" t="s">
        <v>165</v>
      </c>
      <c r="C523" s="889" t="s">
        <v>1187</v>
      </c>
      <c r="D523" s="901"/>
      <c r="E523" s="891"/>
    </row>
    <row r="524" spans="1:5" ht="18">
      <c r="A524" s="991" t="s">
        <v>166</v>
      </c>
      <c r="B524" s="993" t="s">
        <v>167</v>
      </c>
      <c r="C524" s="889" t="s">
        <v>1187</v>
      </c>
      <c r="D524" s="901"/>
      <c r="E524" s="891"/>
    </row>
    <row r="525" spans="1:5" ht="18">
      <c r="A525" s="991" t="s">
        <v>168</v>
      </c>
      <c r="B525" s="992" t="s">
        <v>169</v>
      </c>
      <c r="C525" s="889" t="s">
        <v>1187</v>
      </c>
      <c r="D525" s="901"/>
      <c r="E525" s="891"/>
    </row>
    <row r="526" spans="1:5" ht="18">
      <c r="A526" s="991" t="s">
        <v>170</v>
      </c>
      <c r="B526" s="992" t="s">
        <v>171</v>
      </c>
      <c r="C526" s="889" t="s">
        <v>1187</v>
      </c>
      <c r="D526" s="901"/>
      <c r="E526" s="891"/>
    </row>
    <row r="527" spans="1:5" ht="18">
      <c r="A527" s="991" t="s">
        <v>172</v>
      </c>
      <c r="B527" s="992" t="s">
        <v>173</v>
      </c>
      <c r="C527" s="889" t="s">
        <v>1187</v>
      </c>
      <c r="D527" s="901"/>
      <c r="E527" s="891"/>
    </row>
    <row r="528" spans="1:5" ht="18">
      <c r="A528" s="991" t="s">
        <v>174</v>
      </c>
      <c r="B528" s="992" t="s">
        <v>175</v>
      </c>
      <c r="C528" s="889" t="s">
        <v>1187</v>
      </c>
      <c r="D528" s="901"/>
      <c r="E528" s="891"/>
    </row>
    <row r="529" spans="1:5" ht="18.75" thickBot="1">
      <c r="A529" s="995" t="s">
        <v>176</v>
      </c>
      <c r="B529" s="996" t="s">
        <v>177</v>
      </c>
      <c r="C529" s="889" t="s">
        <v>1187</v>
      </c>
      <c r="D529" s="901"/>
      <c r="E529" s="891"/>
    </row>
    <row r="530" spans="1:5" ht="18">
      <c r="A530" s="989" t="s">
        <v>178</v>
      </c>
      <c r="B530" s="990" t="s">
        <v>179</v>
      </c>
      <c r="C530" s="889" t="s">
        <v>1187</v>
      </c>
      <c r="D530" s="901"/>
      <c r="E530" s="891"/>
    </row>
    <row r="531" spans="1:5" ht="18">
      <c r="A531" s="991" t="s">
        <v>180</v>
      </c>
      <c r="B531" s="992" t="s">
        <v>181</v>
      </c>
      <c r="C531" s="889" t="s">
        <v>1187</v>
      </c>
      <c r="D531" s="901"/>
      <c r="E531" s="891"/>
    </row>
    <row r="532" spans="1:5" ht="18">
      <c r="A532" s="991" t="s">
        <v>182</v>
      </c>
      <c r="B532" s="992" t="s">
        <v>183</v>
      </c>
      <c r="C532" s="889" t="s">
        <v>1187</v>
      </c>
      <c r="D532" s="901"/>
      <c r="E532" s="891"/>
    </row>
    <row r="533" spans="1:5" ht="18">
      <c r="A533" s="991" t="s">
        <v>184</v>
      </c>
      <c r="B533" s="993" t="s">
        <v>185</v>
      </c>
      <c r="C533" s="889" t="s">
        <v>1187</v>
      </c>
      <c r="D533" s="901"/>
      <c r="E533" s="891"/>
    </row>
    <row r="534" spans="1:5" ht="18">
      <c r="A534" s="991" t="s">
        <v>186</v>
      </c>
      <c r="B534" s="992" t="s">
        <v>187</v>
      </c>
      <c r="C534" s="889" t="s">
        <v>1187</v>
      </c>
      <c r="D534" s="901"/>
      <c r="E534" s="891"/>
    </row>
    <row r="535" spans="1:5" ht="18.75" thickBot="1">
      <c r="A535" s="995" t="s">
        <v>188</v>
      </c>
      <c r="B535" s="996" t="s">
        <v>189</v>
      </c>
      <c r="C535" s="889" t="s">
        <v>1187</v>
      </c>
      <c r="D535" s="901"/>
      <c r="E535" s="891"/>
    </row>
    <row r="536" spans="1:5" ht="18">
      <c r="A536" s="998" t="s">
        <v>190</v>
      </c>
      <c r="B536" s="999" t="s">
        <v>191</v>
      </c>
      <c r="C536" s="889" t="s">
        <v>1187</v>
      </c>
      <c r="D536" s="901"/>
      <c r="E536" s="891"/>
    </row>
    <row r="537" spans="1:5" ht="18">
      <c r="A537" s="991" t="s">
        <v>192</v>
      </c>
      <c r="B537" s="992" t="s">
        <v>193</v>
      </c>
      <c r="C537" s="889" t="s">
        <v>1187</v>
      </c>
      <c r="D537" s="901"/>
      <c r="E537" s="891"/>
    </row>
    <row r="538" spans="1:5" ht="18">
      <c r="A538" s="991" t="s">
        <v>194</v>
      </c>
      <c r="B538" s="992" t="s">
        <v>195</v>
      </c>
      <c r="C538" s="889" t="s">
        <v>1187</v>
      </c>
      <c r="D538" s="901"/>
      <c r="E538" s="891"/>
    </row>
    <row r="539" spans="1:5" ht="18">
      <c r="A539" s="991" t="s">
        <v>196</v>
      </c>
      <c r="B539" s="992" t="s">
        <v>197</v>
      </c>
      <c r="C539" s="889" t="s">
        <v>1187</v>
      </c>
      <c r="D539" s="901"/>
      <c r="E539" s="891"/>
    </row>
    <row r="540" spans="1:5" ht="18">
      <c r="A540" s="991" t="s">
        <v>198</v>
      </c>
      <c r="B540" s="992" t="s">
        <v>199</v>
      </c>
      <c r="C540" s="889" t="s">
        <v>1187</v>
      </c>
      <c r="D540" s="901"/>
      <c r="E540" s="891"/>
    </row>
    <row r="541" spans="1:5" ht="18">
      <c r="A541" s="991" t="s">
        <v>200</v>
      </c>
      <c r="B541" s="992" t="s">
        <v>201</v>
      </c>
      <c r="C541" s="889" t="s">
        <v>1187</v>
      </c>
      <c r="D541" s="901"/>
      <c r="E541" s="891"/>
    </row>
    <row r="542" spans="1:5" ht="18">
      <c r="A542" s="991" t="s">
        <v>202</v>
      </c>
      <c r="B542" s="992" t="s">
        <v>203</v>
      </c>
      <c r="C542" s="889" t="s">
        <v>1187</v>
      </c>
      <c r="D542" s="901"/>
      <c r="E542" s="891"/>
    </row>
    <row r="543" spans="1:5" ht="18">
      <c r="A543" s="991" t="s">
        <v>204</v>
      </c>
      <c r="B543" s="993" t="s">
        <v>205</v>
      </c>
      <c r="C543" s="889" t="s">
        <v>1187</v>
      </c>
      <c r="D543" s="901"/>
      <c r="E543" s="891"/>
    </row>
    <row r="544" spans="1:5" ht="18">
      <c r="A544" s="991" t="s">
        <v>206</v>
      </c>
      <c r="B544" s="992" t="s">
        <v>207</v>
      </c>
      <c r="C544" s="889" t="s">
        <v>1187</v>
      </c>
      <c r="D544" s="901"/>
      <c r="E544" s="891"/>
    </row>
    <row r="545" spans="1:5" ht="18">
      <c r="A545" s="991" t="s">
        <v>208</v>
      </c>
      <c r="B545" s="992" t="s">
        <v>209</v>
      </c>
      <c r="C545" s="889" t="s">
        <v>1187</v>
      </c>
      <c r="D545" s="901"/>
      <c r="E545" s="891"/>
    </row>
    <row r="546" spans="1:5" ht="18.75" thickBot="1">
      <c r="A546" s="1000" t="s">
        <v>210</v>
      </c>
      <c r="B546" s="996" t="s">
        <v>211</v>
      </c>
      <c r="C546" s="889" t="s">
        <v>1187</v>
      </c>
      <c r="D546" s="902"/>
      <c r="E546" s="891"/>
    </row>
    <row r="547" spans="1:5" ht="18">
      <c r="A547" s="998" t="s">
        <v>212</v>
      </c>
      <c r="B547" s="999" t="s">
        <v>213</v>
      </c>
      <c r="C547" s="889" t="s">
        <v>1187</v>
      </c>
      <c r="D547" s="901"/>
      <c r="E547" s="891"/>
    </row>
    <row r="548" spans="1:5" ht="18">
      <c r="A548" s="991" t="s">
        <v>214</v>
      </c>
      <c r="B548" s="992" t="s">
        <v>215</v>
      </c>
      <c r="C548" s="889" t="s">
        <v>1187</v>
      </c>
      <c r="D548" s="901"/>
      <c r="E548" s="891"/>
    </row>
    <row r="549" spans="1:5" ht="18">
      <c r="A549" s="991" t="s">
        <v>216</v>
      </c>
      <c r="B549" s="992" t="s">
        <v>217</v>
      </c>
      <c r="C549" s="889" t="s">
        <v>1187</v>
      </c>
      <c r="D549" s="901"/>
      <c r="E549" s="891"/>
    </row>
    <row r="550" spans="1:5" ht="18">
      <c r="A550" s="991" t="s">
        <v>218</v>
      </c>
      <c r="B550" s="992" t="s">
        <v>219</v>
      </c>
      <c r="C550" s="889" t="s">
        <v>1187</v>
      </c>
      <c r="D550" s="901"/>
      <c r="E550" s="891"/>
    </row>
    <row r="551" spans="1:5" ht="18">
      <c r="A551" s="991" t="s">
        <v>220</v>
      </c>
      <c r="B551" s="992" t="s">
        <v>221</v>
      </c>
      <c r="C551" s="889" t="s">
        <v>1187</v>
      </c>
      <c r="D551" s="901"/>
      <c r="E551" s="891"/>
    </row>
    <row r="552" spans="1:5" ht="18">
      <c r="A552" s="991" t="s">
        <v>222</v>
      </c>
      <c r="B552" s="992" t="s">
        <v>223</v>
      </c>
      <c r="C552" s="889" t="s">
        <v>1187</v>
      </c>
      <c r="D552" s="901"/>
      <c r="E552" s="891"/>
    </row>
    <row r="553" spans="1:5" ht="18">
      <c r="A553" s="991" t="s">
        <v>224</v>
      </c>
      <c r="B553" s="992" t="s">
        <v>225</v>
      </c>
      <c r="C553" s="889" t="s">
        <v>1187</v>
      </c>
      <c r="D553" s="901"/>
      <c r="E553" s="891"/>
    </row>
    <row r="554" spans="1:5" ht="18">
      <c r="A554" s="991" t="s">
        <v>226</v>
      </c>
      <c r="B554" s="992" t="s">
        <v>227</v>
      </c>
      <c r="C554" s="889" t="s">
        <v>1187</v>
      </c>
      <c r="D554" s="901"/>
      <c r="E554" s="891"/>
    </row>
    <row r="555" spans="1:5" ht="18">
      <c r="A555" s="991" t="s">
        <v>228</v>
      </c>
      <c r="B555" s="993" t="s">
        <v>229</v>
      </c>
      <c r="C555" s="889" t="s">
        <v>1187</v>
      </c>
      <c r="D555" s="901"/>
      <c r="E555" s="891"/>
    </row>
    <row r="556" spans="1:5" ht="18">
      <c r="A556" s="991" t="s">
        <v>230</v>
      </c>
      <c r="B556" s="992" t="s">
        <v>231</v>
      </c>
      <c r="C556" s="889" t="s">
        <v>1187</v>
      </c>
      <c r="D556" s="901"/>
      <c r="E556" s="891"/>
    </row>
    <row r="557" spans="1:5" ht="18">
      <c r="A557" s="991" t="s">
        <v>232</v>
      </c>
      <c r="B557" s="992" t="s">
        <v>233</v>
      </c>
      <c r="C557" s="889" t="s">
        <v>1187</v>
      </c>
      <c r="D557" s="901"/>
      <c r="E557" s="891"/>
    </row>
    <row r="558" spans="1:5" ht="18">
      <c r="A558" s="991" t="s">
        <v>234</v>
      </c>
      <c r="B558" s="992" t="s">
        <v>235</v>
      </c>
      <c r="C558" s="889" t="s">
        <v>1187</v>
      </c>
      <c r="D558" s="901"/>
      <c r="E558" s="891"/>
    </row>
    <row r="559" spans="1:5" ht="18">
      <c r="A559" s="991" t="s">
        <v>236</v>
      </c>
      <c r="B559" s="992" t="s">
        <v>237</v>
      </c>
      <c r="C559" s="889" t="s">
        <v>1187</v>
      </c>
      <c r="D559" s="901"/>
      <c r="E559" s="891"/>
    </row>
    <row r="560" spans="1:5" ht="18">
      <c r="A560" s="991" t="s">
        <v>238</v>
      </c>
      <c r="B560" s="992" t="s">
        <v>239</v>
      </c>
      <c r="C560" s="889" t="s">
        <v>1187</v>
      </c>
      <c r="D560" s="901"/>
      <c r="E560" s="891"/>
    </row>
    <row r="561" spans="1:5" ht="18">
      <c r="A561" s="991" t="s">
        <v>264</v>
      </c>
      <c r="B561" s="992" t="s">
        <v>265</v>
      </c>
      <c r="C561" s="889" t="s">
        <v>1187</v>
      </c>
      <c r="D561" s="901"/>
      <c r="E561" s="891"/>
    </row>
    <row r="562" spans="1:5" ht="18">
      <c r="A562" s="991" t="s">
        <v>266</v>
      </c>
      <c r="B562" s="992" t="s">
        <v>267</v>
      </c>
      <c r="C562" s="889" t="s">
        <v>1187</v>
      </c>
      <c r="D562" s="901"/>
      <c r="E562" s="891"/>
    </row>
    <row r="563" spans="1:5" ht="18.75">
      <c r="A563" s="991" t="s">
        <v>268</v>
      </c>
      <c r="B563" s="992" t="s">
        <v>269</v>
      </c>
      <c r="C563" s="889" t="s">
        <v>1187</v>
      </c>
      <c r="D563" s="901"/>
      <c r="E563" s="891"/>
    </row>
    <row r="564" spans="1:5" ht="19.5" thickBot="1">
      <c r="A564" s="995" t="s">
        <v>270</v>
      </c>
      <c r="B564" s="1001" t="s">
        <v>271</v>
      </c>
      <c r="C564" s="889" t="s">
        <v>1187</v>
      </c>
      <c r="D564" s="903"/>
      <c r="E564" s="891"/>
    </row>
    <row r="565" spans="1:5" ht="18.75">
      <c r="A565" s="989" t="s">
        <v>272</v>
      </c>
      <c r="B565" s="990" t="s">
        <v>273</v>
      </c>
      <c r="C565" s="889" t="s">
        <v>1187</v>
      </c>
      <c r="D565" s="901"/>
      <c r="E565" s="891"/>
    </row>
    <row r="566" spans="1:5" ht="18.75">
      <c r="A566" s="991" t="s">
        <v>274</v>
      </c>
      <c r="B566" s="992" t="s">
        <v>275</v>
      </c>
      <c r="C566" s="889" t="s">
        <v>1187</v>
      </c>
      <c r="D566" s="901"/>
      <c r="E566" s="891"/>
    </row>
    <row r="567" spans="1:5" ht="18.75">
      <c r="A567" s="991" t="s">
        <v>276</v>
      </c>
      <c r="B567" s="992" t="s">
        <v>277</v>
      </c>
      <c r="C567" s="889" t="s">
        <v>1187</v>
      </c>
      <c r="D567" s="901"/>
      <c r="E567" s="891"/>
    </row>
    <row r="568" spans="1:5" ht="18.75">
      <c r="A568" s="991" t="s">
        <v>278</v>
      </c>
      <c r="B568" s="992" t="s">
        <v>279</v>
      </c>
      <c r="C568" s="889" t="s">
        <v>1187</v>
      </c>
      <c r="D568" s="901"/>
      <c r="E568" s="891"/>
    </row>
    <row r="569" spans="1:5" ht="19.5">
      <c r="A569" s="991" t="s">
        <v>280</v>
      </c>
      <c r="B569" s="993" t="s">
        <v>281</v>
      </c>
      <c r="C569" s="889" t="s">
        <v>1187</v>
      </c>
      <c r="D569" s="901"/>
      <c r="E569" s="891"/>
    </row>
    <row r="570" spans="1:5" ht="18.75">
      <c r="A570" s="991" t="s">
        <v>282</v>
      </c>
      <c r="B570" s="992" t="s">
        <v>283</v>
      </c>
      <c r="C570" s="889" t="s">
        <v>1187</v>
      </c>
      <c r="D570" s="901"/>
      <c r="E570" s="891"/>
    </row>
    <row r="571" spans="1:5" ht="19.5" thickBot="1">
      <c r="A571" s="995" t="s">
        <v>284</v>
      </c>
      <c r="B571" s="996" t="s">
        <v>285</v>
      </c>
      <c r="C571" s="889" t="s">
        <v>1187</v>
      </c>
      <c r="D571" s="901"/>
      <c r="E571" s="891"/>
    </row>
    <row r="572" spans="1:5" ht="18.75">
      <c r="A572" s="989" t="s">
        <v>286</v>
      </c>
      <c r="B572" s="990" t="s">
        <v>287</v>
      </c>
      <c r="C572" s="889" t="s">
        <v>1187</v>
      </c>
      <c r="D572" s="901"/>
      <c r="E572" s="891"/>
    </row>
    <row r="573" spans="1:5" ht="18.75">
      <c r="A573" s="991" t="s">
        <v>288</v>
      </c>
      <c r="B573" s="992" t="s">
        <v>1945</v>
      </c>
      <c r="C573" s="889" t="s">
        <v>1187</v>
      </c>
      <c r="D573" s="901"/>
      <c r="E573" s="891"/>
    </row>
    <row r="574" spans="1:5" ht="18.75">
      <c r="A574" s="991" t="s">
        <v>289</v>
      </c>
      <c r="B574" s="992" t="s">
        <v>290</v>
      </c>
      <c r="C574" s="889" t="s">
        <v>1187</v>
      </c>
      <c r="D574" s="901"/>
      <c r="E574" s="891"/>
    </row>
    <row r="575" spans="1:5" ht="18.75">
      <c r="A575" s="991" t="s">
        <v>291</v>
      </c>
      <c r="B575" s="992" t="s">
        <v>292</v>
      </c>
      <c r="C575" s="889" t="s">
        <v>1187</v>
      </c>
      <c r="D575" s="901"/>
      <c r="E575" s="891"/>
    </row>
    <row r="576" spans="1:5" ht="18.75">
      <c r="A576" s="991" t="s">
        <v>293</v>
      </c>
      <c r="B576" s="992" t="s">
        <v>294</v>
      </c>
      <c r="C576" s="889" t="s">
        <v>1187</v>
      </c>
      <c r="D576" s="901"/>
      <c r="E576" s="891"/>
    </row>
    <row r="577" spans="1:5" ht="19.5">
      <c r="A577" s="991" t="s">
        <v>295</v>
      </c>
      <c r="B577" s="993" t="s">
        <v>296</v>
      </c>
      <c r="C577" s="889" t="s">
        <v>1187</v>
      </c>
      <c r="D577" s="901"/>
      <c r="E577" s="891"/>
    </row>
    <row r="578" spans="1:5" ht="18.75">
      <c r="A578" s="991" t="s">
        <v>297</v>
      </c>
      <c r="B578" s="992" t="s">
        <v>298</v>
      </c>
      <c r="C578" s="889" t="s">
        <v>1187</v>
      </c>
      <c r="D578" s="901"/>
      <c r="E578" s="891"/>
    </row>
    <row r="579" spans="1:5" ht="19.5" thickBot="1">
      <c r="A579" s="995" t="s">
        <v>299</v>
      </c>
      <c r="B579" s="996" t="s">
        <v>300</v>
      </c>
      <c r="C579" s="889" t="s">
        <v>1187</v>
      </c>
      <c r="D579" s="901"/>
      <c r="E579" s="891"/>
    </row>
    <row r="580" spans="1:5" ht="18.75">
      <c r="A580" s="989" t="s">
        <v>301</v>
      </c>
      <c r="B580" s="990" t="s">
        <v>302</v>
      </c>
      <c r="C580" s="889" t="s">
        <v>1187</v>
      </c>
      <c r="D580" s="901"/>
      <c r="E580" s="891"/>
    </row>
    <row r="581" spans="1:5" ht="18.75">
      <c r="A581" s="991" t="s">
        <v>303</v>
      </c>
      <c r="B581" s="992" t="s">
        <v>304</v>
      </c>
      <c r="C581" s="889" t="s">
        <v>1187</v>
      </c>
      <c r="D581" s="901"/>
      <c r="E581" s="891"/>
    </row>
    <row r="582" spans="1:5" ht="18.75">
      <c r="A582" s="991" t="s">
        <v>305</v>
      </c>
      <c r="B582" s="992" t="s">
        <v>306</v>
      </c>
      <c r="C582" s="889" t="s">
        <v>1187</v>
      </c>
      <c r="D582" s="901"/>
      <c r="E582" s="891"/>
    </row>
    <row r="583" spans="1:5" ht="18.75">
      <c r="A583" s="991" t="s">
        <v>307</v>
      </c>
      <c r="B583" s="992" t="s">
        <v>308</v>
      </c>
      <c r="C583" s="889" t="s">
        <v>1187</v>
      </c>
      <c r="D583" s="901"/>
      <c r="E583" s="891"/>
    </row>
    <row r="584" spans="1:5" ht="19.5">
      <c r="A584" s="991" t="s">
        <v>309</v>
      </c>
      <c r="B584" s="993" t="s">
        <v>310</v>
      </c>
      <c r="C584" s="889" t="s">
        <v>1187</v>
      </c>
      <c r="D584" s="901"/>
      <c r="E584" s="891"/>
    </row>
    <row r="585" spans="1:5" ht="18.75">
      <c r="A585" s="991" t="s">
        <v>311</v>
      </c>
      <c r="B585" s="992" t="s">
        <v>312</v>
      </c>
      <c r="C585" s="889" t="s">
        <v>1187</v>
      </c>
      <c r="D585" s="901"/>
      <c r="E585" s="891"/>
    </row>
    <row r="586" spans="1:5" ht="19.5" thickBot="1">
      <c r="A586" s="995" t="s">
        <v>313</v>
      </c>
      <c r="B586" s="996" t="s">
        <v>314</v>
      </c>
      <c r="C586" s="889" t="s">
        <v>1187</v>
      </c>
      <c r="D586" s="901"/>
      <c r="E586" s="891"/>
    </row>
    <row r="587" spans="1:5" ht="18.75">
      <c r="A587" s="989" t="s">
        <v>315</v>
      </c>
      <c r="B587" s="990" t="s">
        <v>1377</v>
      </c>
      <c r="C587" s="889" t="s">
        <v>1187</v>
      </c>
      <c r="D587" s="901"/>
      <c r="E587" s="891"/>
    </row>
    <row r="588" spans="1:5" ht="18.75">
      <c r="A588" s="991" t="s">
        <v>1378</v>
      </c>
      <c r="B588" s="992" t="s">
        <v>1379</v>
      </c>
      <c r="C588" s="889" t="s">
        <v>1187</v>
      </c>
      <c r="D588" s="901"/>
      <c r="E588" s="891"/>
    </row>
    <row r="589" spans="1:5" ht="19.5">
      <c r="A589" s="991" t="s">
        <v>1380</v>
      </c>
      <c r="B589" s="993" t="s">
        <v>1381</v>
      </c>
      <c r="C589" s="889" t="s">
        <v>1187</v>
      </c>
      <c r="D589" s="901"/>
      <c r="E589" s="891"/>
    </row>
    <row r="590" spans="1:5" ht="19.5" thickBot="1">
      <c r="A590" s="995" t="s">
        <v>1382</v>
      </c>
      <c r="B590" s="996" t="s">
        <v>1383</v>
      </c>
      <c r="C590" s="889" t="s">
        <v>1187</v>
      </c>
      <c r="D590" s="901"/>
      <c r="E590" s="891"/>
    </row>
    <row r="591" spans="1:5" ht="18.75">
      <c r="A591" s="989" t="s">
        <v>1384</v>
      </c>
      <c r="B591" s="990" t="s">
        <v>1385</v>
      </c>
      <c r="C591" s="889" t="s">
        <v>1187</v>
      </c>
      <c r="D591" s="901"/>
      <c r="E591" s="891"/>
    </row>
    <row r="592" spans="1:5" ht="18.75">
      <c r="A592" s="991" t="s">
        <v>1386</v>
      </c>
      <c r="B592" s="992" t="s">
        <v>1387</v>
      </c>
      <c r="C592" s="889" t="s">
        <v>1187</v>
      </c>
      <c r="D592" s="901"/>
      <c r="E592" s="891"/>
    </row>
    <row r="593" spans="1:5" ht="18.75">
      <c r="A593" s="991" t="s">
        <v>1388</v>
      </c>
      <c r="B593" s="992" t="s">
        <v>1389</v>
      </c>
      <c r="C593" s="889" t="s">
        <v>1187</v>
      </c>
      <c r="D593" s="901"/>
      <c r="E593" s="891"/>
    </row>
    <row r="594" spans="1:5" ht="18.75">
      <c r="A594" s="991" t="s">
        <v>1390</v>
      </c>
      <c r="B594" s="992" t="s">
        <v>1391</v>
      </c>
      <c r="C594" s="889" t="s">
        <v>1187</v>
      </c>
      <c r="D594" s="901"/>
      <c r="E594" s="891"/>
    </row>
    <row r="595" spans="1:5" ht="18.75">
      <c r="A595" s="991" t="s">
        <v>1392</v>
      </c>
      <c r="B595" s="992" t="s">
        <v>1393</v>
      </c>
      <c r="C595" s="889" t="s">
        <v>1187</v>
      </c>
      <c r="D595" s="901"/>
      <c r="E595" s="891"/>
    </row>
    <row r="596" spans="1:5" ht="18.75">
      <c r="A596" s="991" t="s">
        <v>1394</v>
      </c>
      <c r="B596" s="992" t="s">
        <v>1395</v>
      </c>
      <c r="C596" s="889" t="s">
        <v>1187</v>
      </c>
      <c r="D596" s="901"/>
      <c r="E596" s="891"/>
    </row>
    <row r="597" spans="1:5" ht="18.75">
      <c r="A597" s="991" t="s">
        <v>1396</v>
      </c>
      <c r="B597" s="992" t="s">
        <v>1397</v>
      </c>
      <c r="C597" s="889" t="s">
        <v>1187</v>
      </c>
      <c r="D597" s="901"/>
      <c r="E597" s="891"/>
    </row>
    <row r="598" spans="1:5" ht="18.75">
      <c r="A598" s="991" t="s">
        <v>1398</v>
      </c>
      <c r="B598" s="992" t="s">
        <v>1399</v>
      </c>
      <c r="C598" s="889" t="s">
        <v>1187</v>
      </c>
      <c r="D598" s="901"/>
      <c r="E598" s="891"/>
    </row>
    <row r="599" spans="1:5" ht="19.5">
      <c r="A599" s="991" t="s">
        <v>1400</v>
      </c>
      <c r="B599" s="993" t="s">
        <v>1401</v>
      </c>
      <c r="C599" s="889" t="s">
        <v>1187</v>
      </c>
      <c r="D599" s="901"/>
      <c r="E599" s="891"/>
    </row>
    <row r="600" spans="1:5" ht="19.5" thickBot="1">
      <c r="A600" s="995" t="s">
        <v>1402</v>
      </c>
      <c r="B600" s="996" t="s">
        <v>1403</v>
      </c>
      <c r="C600" s="889" t="s">
        <v>1187</v>
      </c>
      <c r="D600" s="901"/>
      <c r="E600" s="891"/>
    </row>
    <row r="601" spans="1:5" ht="18.75">
      <c r="A601" s="989" t="s">
        <v>1404</v>
      </c>
      <c r="B601" s="990" t="s">
        <v>1405</v>
      </c>
      <c r="C601" s="889" t="s">
        <v>1187</v>
      </c>
      <c r="D601" s="901"/>
      <c r="E601" s="891"/>
    </row>
    <row r="602" spans="1:5" ht="18.75">
      <c r="A602" s="991" t="s">
        <v>1406</v>
      </c>
      <c r="B602" s="992" t="s">
        <v>1407</v>
      </c>
      <c r="C602" s="889" t="s">
        <v>1187</v>
      </c>
      <c r="D602" s="901"/>
      <c r="E602" s="891"/>
    </row>
    <row r="603" spans="1:5" ht="18.75">
      <c r="A603" s="991" t="s">
        <v>1408</v>
      </c>
      <c r="B603" s="992" t="s">
        <v>1409</v>
      </c>
      <c r="C603" s="889" t="s">
        <v>1187</v>
      </c>
      <c r="D603" s="901"/>
      <c r="E603" s="891"/>
    </row>
    <row r="604" spans="1:5" ht="18.75">
      <c r="A604" s="991" t="s">
        <v>1410</v>
      </c>
      <c r="B604" s="992" t="s">
        <v>1411</v>
      </c>
      <c r="C604" s="889" t="s">
        <v>1187</v>
      </c>
      <c r="D604" s="901"/>
      <c r="E604" s="891"/>
    </row>
    <row r="605" spans="1:5" ht="18.75">
      <c r="A605" s="991" t="s">
        <v>1412</v>
      </c>
      <c r="B605" s="992" t="s">
        <v>1413</v>
      </c>
      <c r="C605" s="889" t="s">
        <v>1187</v>
      </c>
      <c r="D605" s="901"/>
      <c r="E605" s="891"/>
    </row>
    <row r="606" spans="1:5" ht="18.75">
      <c r="A606" s="991" t="s">
        <v>1414</v>
      </c>
      <c r="B606" s="992" t="s">
        <v>1415</v>
      </c>
      <c r="C606" s="889" t="s">
        <v>1187</v>
      </c>
      <c r="D606" s="901"/>
      <c r="E606" s="891"/>
    </row>
    <row r="607" spans="1:5" ht="18.75">
      <c r="A607" s="991" t="s">
        <v>1416</v>
      </c>
      <c r="B607" s="992" t="s">
        <v>1417</v>
      </c>
      <c r="C607" s="889" t="s">
        <v>1187</v>
      </c>
      <c r="D607" s="901"/>
      <c r="E607" s="891"/>
    </row>
    <row r="608" spans="1:5" ht="18.75">
      <c r="A608" s="991" t="s">
        <v>1418</v>
      </c>
      <c r="B608" s="992" t="s">
        <v>1419</v>
      </c>
      <c r="C608" s="889" t="s">
        <v>1187</v>
      </c>
      <c r="D608" s="901"/>
      <c r="E608" s="891"/>
    </row>
    <row r="609" spans="1:5" ht="18.75">
      <c r="A609" s="991" t="s">
        <v>1420</v>
      </c>
      <c r="B609" s="992" t="s">
        <v>1421</v>
      </c>
      <c r="C609" s="889" t="s">
        <v>1187</v>
      </c>
      <c r="D609" s="901"/>
      <c r="E609" s="891"/>
    </row>
    <row r="610" spans="1:5" ht="18.75">
      <c r="A610" s="991" t="s">
        <v>1422</v>
      </c>
      <c r="B610" s="992" t="s">
        <v>1423</v>
      </c>
      <c r="C610" s="889" t="s">
        <v>1187</v>
      </c>
      <c r="D610" s="901"/>
      <c r="E610" s="891"/>
    </row>
    <row r="611" spans="1:5" ht="18.75">
      <c r="A611" s="991" t="s">
        <v>1424</v>
      </c>
      <c r="B611" s="992" t="s">
        <v>1425</v>
      </c>
      <c r="C611" s="889" t="s">
        <v>1187</v>
      </c>
      <c r="D611" s="901"/>
      <c r="E611" s="891"/>
    </row>
    <row r="612" spans="1:5" ht="18.75">
      <c r="A612" s="991" t="s">
        <v>1426</v>
      </c>
      <c r="B612" s="992" t="s">
        <v>1427</v>
      </c>
      <c r="C612" s="889" t="s">
        <v>1187</v>
      </c>
      <c r="D612" s="901"/>
      <c r="E612" s="891"/>
    </row>
    <row r="613" spans="1:5" ht="18.75">
      <c r="A613" s="991" t="s">
        <v>1428</v>
      </c>
      <c r="B613" s="992" t="s">
        <v>1429</v>
      </c>
      <c r="C613" s="889" t="s">
        <v>1187</v>
      </c>
      <c r="D613" s="901"/>
      <c r="E613" s="891"/>
    </row>
    <row r="614" spans="1:5" ht="18.75">
      <c r="A614" s="991" t="s">
        <v>1430</v>
      </c>
      <c r="B614" s="992" t="s">
        <v>1431</v>
      </c>
      <c r="C614" s="889" t="s">
        <v>1187</v>
      </c>
      <c r="D614" s="901"/>
      <c r="E614" s="891"/>
    </row>
    <row r="615" spans="1:5" ht="18.75">
      <c r="A615" s="991" t="s">
        <v>1432</v>
      </c>
      <c r="B615" s="992" t="s">
        <v>1433</v>
      </c>
      <c r="C615" s="889" t="s">
        <v>1187</v>
      </c>
      <c r="D615" s="901"/>
      <c r="E615" s="891"/>
    </row>
    <row r="616" spans="1:5" ht="18.75">
      <c r="A616" s="991" t="s">
        <v>1434</v>
      </c>
      <c r="B616" s="992" t="s">
        <v>1435</v>
      </c>
      <c r="C616" s="889" t="s">
        <v>1187</v>
      </c>
      <c r="D616" s="901"/>
      <c r="E616" s="891"/>
    </row>
    <row r="617" spans="1:5" ht="18.75">
      <c r="A617" s="991" t="s">
        <v>1436</v>
      </c>
      <c r="B617" s="992" t="s">
        <v>1437</v>
      </c>
      <c r="C617" s="889" t="s">
        <v>1187</v>
      </c>
      <c r="D617" s="901"/>
      <c r="E617" s="891"/>
    </row>
    <row r="618" spans="1:5" ht="18.75">
      <c r="A618" s="991" t="s">
        <v>1438</v>
      </c>
      <c r="B618" s="992" t="s">
        <v>1439</v>
      </c>
      <c r="C618" s="889" t="s">
        <v>1187</v>
      </c>
      <c r="D618" s="901"/>
      <c r="E618" s="891"/>
    </row>
    <row r="619" spans="1:5" ht="18.75">
      <c r="A619" s="991" t="s">
        <v>1440</v>
      </c>
      <c r="B619" s="992" t="s">
        <v>1441</v>
      </c>
      <c r="C619" s="889" t="s">
        <v>1187</v>
      </c>
      <c r="D619" s="901"/>
      <c r="E619" s="891"/>
    </row>
    <row r="620" spans="1:5" ht="18.75">
      <c r="A620" s="991" t="s">
        <v>1442</v>
      </c>
      <c r="B620" s="992" t="s">
        <v>1443</v>
      </c>
      <c r="C620" s="889" t="s">
        <v>1187</v>
      </c>
      <c r="D620" s="901"/>
      <c r="E620" s="891"/>
    </row>
    <row r="621" spans="1:5" ht="18.75">
      <c r="A621" s="991" t="s">
        <v>1444</v>
      </c>
      <c r="B621" s="992" t="s">
        <v>1445</v>
      </c>
      <c r="C621" s="889" t="s">
        <v>1187</v>
      </c>
      <c r="D621" s="901"/>
      <c r="E621" s="891"/>
    </row>
    <row r="622" spans="1:5" ht="18.75">
      <c r="A622" s="991" t="s">
        <v>1446</v>
      </c>
      <c r="B622" s="992" t="s">
        <v>1447</v>
      </c>
      <c r="C622" s="889" t="s">
        <v>1187</v>
      </c>
      <c r="D622" s="901"/>
      <c r="E622" s="891"/>
    </row>
    <row r="623" spans="1:5" ht="18.75">
      <c r="A623" s="991" t="s">
        <v>1448</v>
      </c>
      <c r="B623" s="992" t="s">
        <v>1449</v>
      </c>
      <c r="C623" s="889" t="s">
        <v>1187</v>
      </c>
      <c r="D623" s="901"/>
      <c r="E623" s="891"/>
    </row>
    <row r="624" spans="1:5" ht="18.75">
      <c r="A624" s="991" t="s">
        <v>1450</v>
      </c>
      <c r="B624" s="992" t="s">
        <v>1451</v>
      </c>
      <c r="C624" s="889" t="s">
        <v>1187</v>
      </c>
      <c r="D624" s="901"/>
      <c r="E624" s="891"/>
    </row>
    <row r="625" spans="1:5" ht="20.25" thickBot="1">
      <c r="A625" s="995" t="s">
        <v>1452</v>
      </c>
      <c r="B625" s="1002" t="s">
        <v>1453</v>
      </c>
      <c r="C625" s="889" t="s">
        <v>1187</v>
      </c>
      <c r="D625" s="901"/>
      <c r="E625" s="891"/>
    </row>
    <row r="626" spans="1:5" ht="18.75">
      <c r="A626" s="989" t="s">
        <v>1454</v>
      </c>
      <c r="B626" s="990" t="s">
        <v>1455</v>
      </c>
      <c r="C626" s="889" t="s">
        <v>1187</v>
      </c>
      <c r="D626" s="901"/>
      <c r="E626" s="891"/>
    </row>
    <row r="627" spans="1:5" ht="18.75">
      <c r="A627" s="991" t="s">
        <v>1456</v>
      </c>
      <c r="B627" s="992" t="s">
        <v>1457</v>
      </c>
      <c r="C627" s="889" t="s">
        <v>1187</v>
      </c>
      <c r="D627" s="901"/>
      <c r="E627" s="891"/>
    </row>
    <row r="628" spans="1:5" ht="18.75">
      <c r="A628" s="991" t="s">
        <v>1458</v>
      </c>
      <c r="B628" s="992" t="s">
        <v>1459</v>
      </c>
      <c r="C628" s="889" t="s">
        <v>1187</v>
      </c>
      <c r="D628" s="901"/>
      <c r="E628" s="891"/>
    </row>
    <row r="629" spans="1:5" ht="18.75">
      <c r="A629" s="991" t="s">
        <v>982</v>
      </c>
      <c r="B629" s="992" t="s">
        <v>983</v>
      </c>
      <c r="C629" s="889" t="s">
        <v>1187</v>
      </c>
      <c r="D629" s="901"/>
      <c r="E629" s="891"/>
    </row>
    <row r="630" spans="1:5" ht="18.75">
      <c r="A630" s="991" t="s">
        <v>984</v>
      </c>
      <c r="B630" s="992" t="s">
        <v>985</v>
      </c>
      <c r="C630" s="889" t="s">
        <v>1187</v>
      </c>
      <c r="D630" s="901"/>
      <c r="E630" s="891"/>
    </row>
    <row r="631" spans="1:5" ht="18.75">
      <c r="A631" s="991" t="s">
        <v>986</v>
      </c>
      <c r="B631" s="992" t="s">
        <v>987</v>
      </c>
      <c r="C631" s="889" t="s">
        <v>1187</v>
      </c>
      <c r="D631" s="901"/>
      <c r="E631" s="891"/>
    </row>
    <row r="632" spans="1:5" ht="18.75">
      <c r="A632" s="991" t="s">
        <v>988</v>
      </c>
      <c r="B632" s="992" t="s">
        <v>989</v>
      </c>
      <c r="C632" s="889" t="s">
        <v>1187</v>
      </c>
      <c r="D632" s="901"/>
      <c r="E632" s="891"/>
    </row>
    <row r="633" spans="1:5" ht="18.75">
      <c r="A633" s="991" t="s">
        <v>990</v>
      </c>
      <c r="B633" s="992" t="s">
        <v>991</v>
      </c>
      <c r="C633" s="889" t="s">
        <v>1187</v>
      </c>
      <c r="D633" s="901"/>
      <c r="E633" s="891"/>
    </row>
    <row r="634" spans="1:5" ht="18.75">
      <c r="A634" s="991" t="s">
        <v>992</v>
      </c>
      <c r="B634" s="992" t="s">
        <v>993</v>
      </c>
      <c r="C634" s="889" t="s">
        <v>1187</v>
      </c>
      <c r="D634" s="901"/>
      <c r="E634" s="891"/>
    </row>
    <row r="635" spans="1:5" ht="18.75">
      <c r="A635" s="991" t="s">
        <v>994</v>
      </c>
      <c r="B635" s="992" t="s">
        <v>995</v>
      </c>
      <c r="C635" s="889" t="s">
        <v>1187</v>
      </c>
      <c r="D635" s="901"/>
      <c r="E635" s="891"/>
    </row>
    <row r="636" spans="1:5" ht="18.75">
      <c r="A636" s="991" t="s">
        <v>996</v>
      </c>
      <c r="B636" s="992" t="s">
        <v>997</v>
      </c>
      <c r="C636" s="889" t="s">
        <v>1187</v>
      </c>
      <c r="D636" s="901"/>
      <c r="E636" s="891"/>
    </row>
    <row r="637" spans="1:5" ht="18.75">
      <c r="A637" s="991" t="s">
        <v>998</v>
      </c>
      <c r="B637" s="992" t="s">
        <v>999</v>
      </c>
      <c r="C637" s="889" t="s">
        <v>1187</v>
      </c>
      <c r="D637" s="901"/>
      <c r="E637" s="891"/>
    </row>
    <row r="638" spans="1:5" ht="18.75">
      <c r="A638" s="991" t="s">
        <v>1000</v>
      </c>
      <c r="B638" s="992" t="s">
        <v>1001</v>
      </c>
      <c r="C638" s="889" t="s">
        <v>1187</v>
      </c>
      <c r="D638" s="901"/>
      <c r="E638" s="891"/>
    </row>
    <row r="639" spans="1:5" ht="18.75">
      <c r="A639" s="991" t="s">
        <v>1002</v>
      </c>
      <c r="B639" s="992" t="s">
        <v>1003</v>
      </c>
      <c r="C639" s="889" t="s">
        <v>1187</v>
      </c>
      <c r="D639" s="901"/>
      <c r="E639" s="891"/>
    </row>
    <row r="640" spans="1:5" ht="18.75">
      <c r="A640" s="991" t="s">
        <v>1004</v>
      </c>
      <c r="B640" s="992" t="s">
        <v>1005</v>
      </c>
      <c r="C640" s="889" t="s">
        <v>1187</v>
      </c>
      <c r="D640" s="901"/>
      <c r="E640" s="891"/>
    </row>
    <row r="641" spans="1:5" ht="18.75">
      <c r="A641" s="991" t="s">
        <v>1006</v>
      </c>
      <c r="B641" s="992" t="s">
        <v>1007</v>
      </c>
      <c r="C641" s="889" t="s">
        <v>1187</v>
      </c>
      <c r="D641" s="901"/>
      <c r="E641" s="891"/>
    </row>
    <row r="642" spans="1:5" ht="18.75">
      <c r="A642" s="991" t="s">
        <v>1008</v>
      </c>
      <c r="B642" s="992" t="s">
        <v>1009</v>
      </c>
      <c r="C642" s="889" t="s">
        <v>1187</v>
      </c>
      <c r="D642" s="901"/>
      <c r="E642" s="891"/>
    </row>
    <row r="643" spans="1:5" ht="18.75">
      <c r="A643" s="991" t="s">
        <v>1010</v>
      </c>
      <c r="B643" s="992" t="s">
        <v>1011</v>
      </c>
      <c r="C643" s="889" t="s">
        <v>1187</v>
      </c>
      <c r="D643" s="901"/>
      <c r="E643" s="891"/>
    </row>
    <row r="644" spans="1:5" ht="18.75">
      <c r="A644" s="991" t="s">
        <v>1012</v>
      </c>
      <c r="B644" s="992" t="s">
        <v>1013</v>
      </c>
      <c r="C644" s="889" t="s">
        <v>1187</v>
      </c>
      <c r="D644" s="901"/>
      <c r="E644" s="891"/>
    </row>
    <row r="645" spans="1:5" ht="18.75">
      <c r="A645" s="991" t="s">
        <v>1014</v>
      </c>
      <c r="B645" s="992" t="s">
        <v>1015</v>
      </c>
      <c r="C645" s="889" t="s">
        <v>1187</v>
      </c>
      <c r="D645" s="901"/>
      <c r="E645" s="891"/>
    </row>
    <row r="646" spans="1:5" ht="18.75">
      <c r="A646" s="991" t="s">
        <v>1016</v>
      </c>
      <c r="B646" s="992" t="s">
        <v>1017</v>
      </c>
      <c r="C646" s="889" t="s">
        <v>1187</v>
      </c>
      <c r="D646" s="901"/>
      <c r="E646" s="891"/>
    </row>
    <row r="647" spans="1:5" ht="19.5" thickBot="1">
      <c r="A647" s="995" t="s">
        <v>1018</v>
      </c>
      <c r="B647" s="996" t="s">
        <v>1019</v>
      </c>
      <c r="C647" s="889" t="s">
        <v>1187</v>
      </c>
      <c r="D647" s="901"/>
      <c r="E647" s="891"/>
    </row>
    <row r="648" spans="1:5" ht="18.75">
      <c r="A648" s="989" t="s">
        <v>1020</v>
      </c>
      <c r="B648" s="990" t="s">
        <v>1021</v>
      </c>
      <c r="C648" s="889" t="s">
        <v>1187</v>
      </c>
      <c r="D648" s="901"/>
      <c r="E648" s="891"/>
    </row>
    <row r="649" spans="1:5" ht="18.75">
      <c r="A649" s="991" t="s">
        <v>1022</v>
      </c>
      <c r="B649" s="992" t="s">
        <v>1023</v>
      </c>
      <c r="C649" s="889" t="s">
        <v>1187</v>
      </c>
      <c r="D649" s="901"/>
      <c r="E649" s="891"/>
    </row>
    <row r="650" spans="1:5" ht="18.75">
      <c r="A650" s="991" t="s">
        <v>1024</v>
      </c>
      <c r="B650" s="992" t="s">
        <v>1025</v>
      </c>
      <c r="C650" s="889" t="s">
        <v>1187</v>
      </c>
      <c r="D650" s="901"/>
      <c r="E650" s="891"/>
    </row>
    <row r="651" spans="1:5" ht="18.75">
      <c r="A651" s="991" t="s">
        <v>1026</v>
      </c>
      <c r="B651" s="992" t="s">
        <v>1027</v>
      </c>
      <c r="C651" s="889" t="s">
        <v>1187</v>
      </c>
      <c r="D651" s="901"/>
      <c r="E651" s="891"/>
    </row>
    <row r="652" spans="1:5" ht="18.75">
      <c r="A652" s="991" t="s">
        <v>1028</v>
      </c>
      <c r="B652" s="992" t="s">
        <v>1029</v>
      </c>
      <c r="C652" s="889" t="s">
        <v>1187</v>
      </c>
      <c r="D652" s="901"/>
      <c r="E652" s="891"/>
    </row>
    <row r="653" spans="1:5" ht="18.75">
      <c r="A653" s="991" t="s">
        <v>1030</v>
      </c>
      <c r="B653" s="992" t="s">
        <v>1031</v>
      </c>
      <c r="C653" s="889" t="s">
        <v>1187</v>
      </c>
      <c r="D653" s="901"/>
      <c r="E653" s="891"/>
    </row>
    <row r="654" spans="1:5" ht="18.75">
      <c r="A654" s="991" t="s">
        <v>1032</v>
      </c>
      <c r="B654" s="992" t="s">
        <v>1033</v>
      </c>
      <c r="C654" s="889" t="s">
        <v>1187</v>
      </c>
      <c r="D654" s="901"/>
      <c r="E654" s="891"/>
    </row>
    <row r="655" spans="1:5" ht="18.75">
      <c r="A655" s="991" t="s">
        <v>1034</v>
      </c>
      <c r="B655" s="992" t="s">
        <v>1035</v>
      </c>
      <c r="C655" s="889" t="s">
        <v>1187</v>
      </c>
      <c r="D655" s="901"/>
      <c r="E655" s="891"/>
    </row>
    <row r="656" spans="1:5" ht="18.75">
      <c r="A656" s="991" t="s">
        <v>1036</v>
      </c>
      <c r="B656" s="992" t="s">
        <v>1037</v>
      </c>
      <c r="C656" s="889" t="s">
        <v>1187</v>
      </c>
      <c r="D656" s="901"/>
      <c r="E656" s="891"/>
    </row>
    <row r="657" spans="1:5" ht="19.5">
      <c r="A657" s="991" t="s">
        <v>1038</v>
      </c>
      <c r="B657" s="993" t="s">
        <v>1039</v>
      </c>
      <c r="C657" s="889" t="s">
        <v>1187</v>
      </c>
      <c r="D657" s="901"/>
      <c r="E657" s="891"/>
    </row>
    <row r="658" spans="1:5" ht="19.5" thickBot="1">
      <c r="A658" s="995" t="s">
        <v>1040</v>
      </c>
      <c r="B658" s="996" t="s">
        <v>1041</v>
      </c>
      <c r="C658" s="889" t="s">
        <v>1187</v>
      </c>
      <c r="D658" s="901"/>
      <c r="E658" s="891"/>
    </row>
    <row r="659" spans="1:5" ht="18.75">
      <c r="A659" s="989" t="s">
        <v>1042</v>
      </c>
      <c r="B659" s="990" t="s">
        <v>1043</v>
      </c>
      <c r="C659" s="889" t="s">
        <v>1187</v>
      </c>
      <c r="D659" s="901"/>
      <c r="E659" s="891"/>
    </row>
    <row r="660" spans="1:5" ht="18.75">
      <c r="A660" s="991" t="s">
        <v>316</v>
      </c>
      <c r="B660" s="992" t="s">
        <v>317</v>
      </c>
      <c r="C660" s="889" t="s">
        <v>1187</v>
      </c>
      <c r="D660" s="901"/>
      <c r="E660" s="891"/>
    </row>
    <row r="661" spans="1:5" ht="18.75">
      <c r="A661" s="991" t="s">
        <v>318</v>
      </c>
      <c r="B661" s="992" t="s">
        <v>319</v>
      </c>
      <c r="C661" s="889" t="s">
        <v>1187</v>
      </c>
      <c r="D661" s="901"/>
      <c r="E661" s="891"/>
    </row>
    <row r="662" spans="1:5" ht="18.75">
      <c r="A662" s="991" t="s">
        <v>320</v>
      </c>
      <c r="B662" s="992" t="s">
        <v>321</v>
      </c>
      <c r="C662" s="889" t="s">
        <v>1187</v>
      </c>
      <c r="D662" s="901"/>
      <c r="E662" s="891"/>
    </row>
    <row r="663" spans="1:5" ht="20.25" thickBot="1">
      <c r="A663" s="995" t="s">
        <v>322</v>
      </c>
      <c r="B663" s="1002" t="s">
        <v>323</v>
      </c>
      <c r="C663" s="889" t="s">
        <v>1187</v>
      </c>
      <c r="D663" s="901"/>
      <c r="E663" s="891"/>
    </row>
    <row r="664" spans="1:5" ht="18.75">
      <c r="A664" s="989" t="s">
        <v>324</v>
      </c>
      <c r="B664" s="990" t="s">
        <v>325</v>
      </c>
      <c r="C664" s="889" t="s">
        <v>1187</v>
      </c>
      <c r="D664" s="901"/>
      <c r="E664" s="891"/>
    </row>
    <row r="665" spans="1:5" ht="18.75">
      <c r="A665" s="991" t="s">
        <v>326</v>
      </c>
      <c r="B665" s="992" t="s">
        <v>327</v>
      </c>
      <c r="C665" s="889" t="s">
        <v>1187</v>
      </c>
      <c r="D665" s="901"/>
      <c r="E665" s="891"/>
    </row>
    <row r="666" spans="1:5" ht="18.75">
      <c r="A666" s="991" t="s">
        <v>328</v>
      </c>
      <c r="B666" s="992" t="s">
        <v>329</v>
      </c>
      <c r="C666" s="889" t="s">
        <v>1187</v>
      </c>
      <c r="D666" s="901"/>
      <c r="E666" s="891"/>
    </row>
    <row r="667" spans="1:5" ht="18.75">
      <c r="A667" s="991" t="s">
        <v>330</v>
      </c>
      <c r="B667" s="992" t="s">
        <v>331</v>
      </c>
      <c r="C667" s="889" t="s">
        <v>1187</v>
      </c>
      <c r="D667" s="901"/>
      <c r="E667" s="891"/>
    </row>
    <row r="668" spans="1:5" ht="18.75">
      <c r="A668" s="991" t="s">
        <v>332</v>
      </c>
      <c r="B668" s="992" t="s">
        <v>333</v>
      </c>
      <c r="C668" s="889" t="s">
        <v>1187</v>
      </c>
      <c r="D668" s="901"/>
      <c r="E668" s="891"/>
    </row>
    <row r="669" spans="1:5" ht="18.75">
      <c r="A669" s="991" t="s">
        <v>334</v>
      </c>
      <c r="B669" s="992" t="s">
        <v>335</v>
      </c>
      <c r="C669" s="889" t="s">
        <v>1187</v>
      </c>
      <c r="D669" s="901"/>
      <c r="E669" s="891"/>
    </row>
    <row r="670" spans="1:5" ht="18.75">
      <c r="A670" s="991" t="s">
        <v>336</v>
      </c>
      <c r="B670" s="992" t="s">
        <v>337</v>
      </c>
      <c r="C670" s="889" t="s">
        <v>1187</v>
      </c>
      <c r="D670" s="901"/>
      <c r="E670" s="891"/>
    </row>
    <row r="671" spans="1:5" ht="18.75">
      <c r="A671" s="991" t="s">
        <v>338</v>
      </c>
      <c r="B671" s="992" t="s">
        <v>339</v>
      </c>
      <c r="C671" s="889" t="s">
        <v>1187</v>
      </c>
      <c r="D671" s="901"/>
      <c r="E671" s="891"/>
    </row>
    <row r="672" spans="1:5" ht="18.75">
      <c r="A672" s="991" t="s">
        <v>340</v>
      </c>
      <c r="B672" s="992" t="s">
        <v>341</v>
      </c>
      <c r="C672" s="889" t="s">
        <v>1187</v>
      </c>
      <c r="D672" s="901"/>
      <c r="E672" s="891"/>
    </row>
    <row r="673" spans="1:5" ht="18.75">
      <c r="A673" s="991" t="s">
        <v>342</v>
      </c>
      <c r="B673" s="992" t="s">
        <v>343</v>
      </c>
      <c r="C673" s="889" t="s">
        <v>1187</v>
      </c>
      <c r="D673" s="901"/>
      <c r="E673" s="891"/>
    </row>
    <row r="674" spans="1:5" ht="20.25" thickBot="1">
      <c r="A674" s="995" t="s">
        <v>344</v>
      </c>
      <c r="B674" s="1002" t="s">
        <v>345</v>
      </c>
      <c r="C674" s="889" t="s">
        <v>1187</v>
      </c>
      <c r="D674" s="901"/>
      <c r="E674" s="891"/>
    </row>
    <row r="675" spans="1:5" ht="18.75">
      <c r="A675" s="989" t="s">
        <v>346</v>
      </c>
      <c r="B675" s="990" t="s">
        <v>347</v>
      </c>
      <c r="C675" s="889" t="s">
        <v>1187</v>
      </c>
      <c r="D675" s="901"/>
      <c r="E675" s="891"/>
    </row>
    <row r="676" spans="1:5" ht="18.75">
      <c r="A676" s="991" t="s">
        <v>348</v>
      </c>
      <c r="B676" s="992" t="s">
        <v>349</v>
      </c>
      <c r="C676" s="889" t="s">
        <v>1187</v>
      </c>
      <c r="D676" s="901"/>
      <c r="E676" s="891"/>
    </row>
    <row r="677" spans="1:5" ht="18.75">
      <c r="A677" s="991" t="s">
        <v>350</v>
      </c>
      <c r="B677" s="992" t="s">
        <v>351</v>
      </c>
      <c r="C677" s="889" t="s">
        <v>1187</v>
      </c>
      <c r="D677" s="901"/>
      <c r="E677" s="891"/>
    </row>
    <row r="678" spans="1:5" ht="18.75">
      <c r="A678" s="991" t="s">
        <v>352</v>
      </c>
      <c r="B678" s="992" t="s">
        <v>353</v>
      </c>
      <c r="C678" s="889" t="s">
        <v>1187</v>
      </c>
      <c r="D678" s="901"/>
      <c r="E678" s="891"/>
    </row>
    <row r="679" spans="1:5" ht="18.75">
      <c r="A679" s="991" t="s">
        <v>354</v>
      </c>
      <c r="B679" s="992" t="s">
        <v>355</v>
      </c>
      <c r="C679" s="889" t="s">
        <v>1187</v>
      </c>
      <c r="D679" s="901"/>
      <c r="E679" s="891"/>
    </row>
    <row r="680" spans="1:5" ht="18.75">
      <c r="A680" s="991" t="s">
        <v>356</v>
      </c>
      <c r="B680" s="992" t="s">
        <v>357</v>
      </c>
      <c r="C680" s="889" t="s">
        <v>1187</v>
      </c>
      <c r="D680" s="901"/>
      <c r="E680" s="891"/>
    </row>
    <row r="681" spans="1:5" ht="18.75">
      <c r="A681" s="991" t="s">
        <v>358</v>
      </c>
      <c r="B681" s="992" t="s">
        <v>359</v>
      </c>
      <c r="C681" s="889" t="s">
        <v>1187</v>
      </c>
      <c r="D681" s="901"/>
      <c r="E681" s="891"/>
    </row>
    <row r="682" spans="1:5" ht="18.75">
      <c r="A682" s="991" t="s">
        <v>360</v>
      </c>
      <c r="B682" s="992" t="s">
        <v>361</v>
      </c>
      <c r="C682" s="889" t="s">
        <v>1187</v>
      </c>
      <c r="D682" s="901"/>
      <c r="E682" s="891"/>
    </row>
    <row r="683" spans="1:5" ht="18.75">
      <c r="A683" s="991" t="s">
        <v>362</v>
      </c>
      <c r="B683" s="992" t="s">
        <v>363</v>
      </c>
      <c r="C683" s="889" t="s">
        <v>1187</v>
      </c>
      <c r="D683" s="901"/>
      <c r="E683" s="891"/>
    </row>
    <row r="684" spans="1:5" ht="20.25" thickBot="1">
      <c r="A684" s="995" t="s">
        <v>364</v>
      </c>
      <c r="B684" s="1002" t="s">
        <v>365</v>
      </c>
      <c r="C684" s="889" t="s">
        <v>1187</v>
      </c>
      <c r="D684" s="901"/>
      <c r="E684" s="891"/>
    </row>
    <row r="685" spans="1:5" ht="18.75">
      <c r="A685" s="989" t="s">
        <v>366</v>
      </c>
      <c r="B685" s="990" t="s">
        <v>367</v>
      </c>
      <c r="C685" s="889" t="s">
        <v>1187</v>
      </c>
      <c r="D685" s="901"/>
      <c r="E685" s="891"/>
    </row>
    <row r="686" spans="1:5" ht="18.75">
      <c r="A686" s="991" t="s">
        <v>368</v>
      </c>
      <c r="B686" s="992" t="s">
        <v>369</v>
      </c>
      <c r="C686" s="889" t="s">
        <v>1187</v>
      </c>
      <c r="D686" s="901"/>
      <c r="E686" s="891"/>
    </row>
    <row r="687" spans="1:5" ht="18.75">
      <c r="A687" s="991" t="s">
        <v>370</v>
      </c>
      <c r="B687" s="992" t="s">
        <v>371</v>
      </c>
      <c r="C687" s="889" t="s">
        <v>1187</v>
      </c>
      <c r="D687" s="901"/>
      <c r="E687" s="891"/>
    </row>
    <row r="688" spans="1:5" ht="18.75">
      <c r="A688" s="991" t="s">
        <v>372</v>
      </c>
      <c r="B688" s="992" t="s">
        <v>373</v>
      </c>
      <c r="C688" s="889" t="s">
        <v>1187</v>
      </c>
      <c r="D688" s="901"/>
      <c r="E688" s="891"/>
    </row>
    <row r="689" spans="1:5" ht="20.25" thickBot="1">
      <c r="A689" s="995" t="s">
        <v>374</v>
      </c>
      <c r="B689" s="1002" t="s">
        <v>375</v>
      </c>
      <c r="C689" s="889" t="s">
        <v>1187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772</v>
      </c>
      <c r="B691" s="1004" t="s">
        <v>771</v>
      </c>
      <c r="D691" s="898"/>
      <c r="E691" s="898"/>
    </row>
    <row r="692" spans="1:5" ht="14.25">
      <c r="A692" s="1005"/>
      <c r="B692" s="1053">
        <v>41670</v>
      </c>
      <c r="D692" s="898"/>
      <c r="E692" s="898"/>
    </row>
    <row r="693" spans="1:5" ht="14.25">
      <c r="A693" s="1005"/>
      <c r="B693" s="1053">
        <v>41698</v>
      </c>
      <c r="D693" s="898"/>
      <c r="E693" s="898"/>
    </row>
    <row r="694" spans="1:5" ht="14.25">
      <c r="A694" s="1005"/>
      <c r="B694" s="1053">
        <v>41729</v>
      </c>
      <c r="D694" s="898"/>
      <c r="E694" s="898"/>
    </row>
    <row r="695" spans="1:2" ht="14.25">
      <c r="A695" s="1005"/>
      <c r="B695" s="1053">
        <v>41759</v>
      </c>
    </row>
    <row r="696" spans="1:2" ht="14.25">
      <c r="A696" s="1005"/>
      <c r="B696" s="1053">
        <v>41790</v>
      </c>
    </row>
    <row r="697" spans="1:2" ht="14.25">
      <c r="A697" s="1005"/>
      <c r="B697" s="1053">
        <v>41820</v>
      </c>
    </row>
    <row r="698" spans="1:2" ht="14.25">
      <c r="A698" s="1005"/>
      <c r="B698" s="1053">
        <v>41851</v>
      </c>
    </row>
    <row r="699" spans="1:2" ht="14.25">
      <c r="A699" s="1005"/>
      <c r="B699" s="1053">
        <v>41882</v>
      </c>
    </row>
    <row r="700" spans="1:2" ht="14.25">
      <c r="A700" s="1005"/>
      <c r="B700" s="1053">
        <v>41912</v>
      </c>
    </row>
    <row r="701" spans="1:2" ht="14.25">
      <c r="A701" s="1005"/>
      <c r="B701" s="1053">
        <v>41943</v>
      </c>
    </row>
    <row r="702" spans="1:2" ht="14.25">
      <c r="A702" s="1005"/>
      <c r="B702" s="1053">
        <v>41973</v>
      </c>
    </row>
    <row r="703" spans="1:2" ht="14.25">
      <c r="A703" s="1005"/>
      <c r="B703" s="1053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smadjarova</cp:lastModifiedBy>
  <cp:lastPrinted>2014-07-10T14:14:43Z</cp:lastPrinted>
  <dcterms:created xsi:type="dcterms:W3CDTF">1997-12-10T11:54:07Z</dcterms:created>
  <dcterms:modified xsi:type="dcterms:W3CDTF">2014-10-03T07:15:05Z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